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0" yWindow="0" windowWidth="19200" windowHeight="10995"/>
  </bookViews>
  <sheets>
    <sheet name="Paper Products" sheetId="1" r:id="rId1"/>
    <sheet name="Trash Liners" sheetId="2" r:id="rId2"/>
  </sheets>
  <definedNames>
    <definedName name="_xlnm.Print_Titles" localSheetId="0">'Paper Products'!$2:$3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R26" i="1"/>
  <c r="H26" i="1"/>
  <c r="M26" i="1"/>
  <c r="BB16" i="2"/>
  <c r="AT16" i="2"/>
  <c r="AL16" i="2"/>
  <c r="V16" i="2"/>
  <c r="BB13" i="2" l="1"/>
  <c r="BB12" i="2"/>
  <c r="BB11" i="2"/>
  <c r="BB9" i="2"/>
  <c r="BB8" i="2"/>
  <c r="BB7" i="2"/>
  <c r="BB6" i="2"/>
  <c r="BB5" i="2"/>
  <c r="BB4" i="2"/>
  <c r="AR13" i="2"/>
  <c r="AR12" i="2"/>
  <c r="AR11" i="2"/>
  <c r="AT13" i="2"/>
  <c r="AT12" i="2"/>
  <c r="AT11" i="2"/>
  <c r="AR9" i="2"/>
  <c r="AT9" i="2"/>
  <c r="AR8" i="2"/>
  <c r="AR7" i="2"/>
  <c r="AR6" i="2"/>
  <c r="AR5" i="2"/>
  <c r="AR4" i="2"/>
  <c r="AT8" i="2"/>
  <c r="AT7" i="2"/>
  <c r="AT6" i="2"/>
  <c r="AT5" i="2"/>
  <c r="AT4" i="2"/>
  <c r="AJ13" i="2"/>
  <c r="AL13" i="2"/>
  <c r="AJ12" i="2"/>
  <c r="AJ11" i="2"/>
  <c r="AL12" i="2"/>
  <c r="AL11" i="2"/>
  <c r="AJ9" i="2"/>
  <c r="AJ8" i="2"/>
  <c r="AJ7" i="2"/>
  <c r="AJ6" i="2"/>
  <c r="AJ5" i="2"/>
  <c r="AJ4" i="2"/>
  <c r="AL9" i="2"/>
  <c r="AL8" i="2"/>
  <c r="AL7" i="2"/>
  <c r="AL6" i="2"/>
  <c r="AL5" i="2"/>
  <c r="AL4" i="2"/>
  <c r="AB9" i="2"/>
  <c r="AB8" i="2"/>
  <c r="AB7" i="2"/>
  <c r="AB6" i="2"/>
  <c r="AB5" i="2"/>
  <c r="AB4" i="2"/>
  <c r="AD9" i="2"/>
  <c r="AD8" i="2"/>
  <c r="AD7" i="2"/>
  <c r="AD6" i="2"/>
  <c r="AD5" i="2"/>
  <c r="AD4" i="2"/>
  <c r="T13" i="2"/>
  <c r="T12" i="2"/>
  <c r="T11" i="2"/>
  <c r="V13" i="2"/>
  <c r="V12" i="2"/>
  <c r="V11" i="2"/>
  <c r="T9" i="2"/>
  <c r="T8" i="2"/>
  <c r="T7" i="2"/>
  <c r="T6" i="2"/>
  <c r="T5" i="2"/>
  <c r="T4" i="2"/>
  <c r="V9" i="2"/>
  <c r="V8" i="2"/>
  <c r="V7" i="2"/>
  <c r="V6" i="2"/>
  <c r="V5" i="2"/>
  <c r="V4" i="2"/>
  <c r="L9" i="2"/>
  <c r="L7" i="2"/>
  <c r="L4" i="2" l="1"/>
  <c r="N9" i="2"/>
  <c r="N4" i="2"/>
  <c r="N8" i="2"/>
  <c r="N7" i="2"/>
  <c r="AQ12" i="2"/>
  <c r="AQ11" i="2"/>
  <c r="AQ8" i="2"/>
  <c r="AQ7" i="2"/>
  <c r="AQ6" i="2"/>
  <c r="AQ5" i="2"/>
  <c r="AQ4" i="2"/>
  <c r="AI12" i="2" l="1"/>
  <c r="AI11" i="2"/>
  <c r="AI8" i="2"/>
  <c r="AI7" i="2"/>
  <c r="AI6" i="2"/>
  <c r="AI5" i="2"/>
  <c r="AI4" i="2"/>
  <c r="AF92" i="1" l="1"/>
  <c r="AF88" i="1"/>
  <c r="AF85" i="1"/>
  <c r="AF83" i="1"/>
  <c r="AF79" i="1"/>
  <c r="AF76" i="1"/>
  <c r="AF73" i="1"/>
  <c r="AF70" i="1"/>
  <c r="AF67" i="1"/>
  <c r="AF64" i="1"/>
  <c r="AF60" i="1"/>
  <c r="AF57" i="1"/>
  <c r="AH92" i="1"/>
  <c r="AH88" i="1"/>
  <c r="AH85" i="1"/>
  <c r="AH83" i="1"/>
  <c r="AH79" i="1"/>
  <c r="AH76" i="1"/>
  <c r="AH73" i="1"/>
  <c r="AH70" i="1"/>
  <c r="AH67" i="1"/>
  <c r="AH64" i="1"/>
  <c r="AH60" i="1"/>
  <c r="AH57" i="1"/>
  <c r="AC24" i="1"/>
  <c r="AC22" i="1"/>
  <c r="AC19" i="1"/>
  <c r="AC16" i="1"/>
  <c r="AC13" i="1"/>
  <c r="AC10" i="1"/>
  <c r="AC5" i="1"/>
  <c r="X98" i="1"/>
  <c r="X73" i="1"/>
  <c r="X70" i="1"/>
  <c r="X67" i="1"/>
  <c r="X64" i="1"/>
  <c r="X60" i="1"/>
  <c r="X57" i="1"/>
  <c r="X49" i="1"/>
  <c r="X47" i="1"/>
  <c r="X44" i="1"/>
  <c r="X41" i="1"/>
  <c r="X38" i="1"/>
  <c r="X35" i="1"/>
  <c r="X32" i="1"/>
  <c r="X29" i="1"/>
  <c r="X24" i="1"/>
  <c r="X22" i="1"/>
  <c r="X19" i="1" l="1"/>
  <c r="X16" i="1"/>
  <c r="X13" i="1"/>
  <c r="X10" i="1"/>
  <c r="X5" i="1"/>
  <c r="Q98" i="1"/>
  <c r="Q24" i="1"/>
  <c r="Q22" i="1"/>
  <c r="Q19" i="1"/>
  <c r="Q16" i="1"/>
  <c r="Q13" i="1"/>
  <c r="Q10" i="1"/>
  <c r="Q5" i="1"/>
  <c r="S98" i="1"/>
  <c r="X26" i="1" l="1"/>
  <c r="S24" i="1"/>
  <c r="S22" i="1"/>
  <c r="S19" i="1"/>
  <c r="S16" i="1"/>
  <c r="S13" i="1"/>
  <c r="S10" i="1"/>
  <c r="S5" i="1"/>
  <c r="S26" i="1" s="1"/>
  <c r="L24" i="1"/>
  <c r="L22" i="1"/>
  <c r="L19" i="1"/>
  <c r="L16" i="1"/>
  <c r="L13" i="1"/>
  <c r="L10" i="1"/>
  <c r="L5" i="1"/>
  <c r="N24" i="1"/>
  <c r="N22" i="1"/>
  <c r="N19" i="1"/>
  <c r="N16" i="1"/>
  <c r="N13" i="1"/>
  <c r="N10" i="1"/>
  <c r="N5" i="1"/>
  <c r="N26" i="1" l="1"/>
  <c r="I85" i="1"/>
  <c r="I98" i="1"/>
  <c r="I88" i="1"/>
  <c r="I82" i="1"/>
  <c r="I76" i="1"/>
  <c r="I24" i="1"/>
  <c r="I22" i="1"/>
  <c r="I19" i="1"/>
  <c r="I16" i="1"/>
  <c r="I13" i="1"/>
  <c r="I10" i="1"/>
  <c r="AH63" i="1" l="1"/>
  <c r="AF63" i="1"/>
  <c r="AH62" i="1"/>
  <c r="AF62" i="1"/>
  <c r="AH61" i="1"/>
  <c r="AF61" i="1"/>
  <c r="U98" i="1"/>
  <c r="V98" i="1" s="1"/>
  <c r="U95" i="1"/>
  <c r="U92" i="1"/>
  <c r="U73" i="1"/>
  <c r="V73" i="1" s="1"/>
  <c r="U70" i="1"/>
  <c r="V70" i="1" s="1"/>
  <c r="U67" i="1"/>
  <c r="V67" i="1" s="1"/>
  <c r="U64" i="1"/>
  <c r="V64" i="1" s="1"/>
  <c r="U60" i="1"/>
  <c r="V60" i="1" s="1"/>
  <c r="U57" i="1"/>
  <c r="V57" i="1" s="1"/>
  <c r="U49" i="1"/>
  <c r="V49" i="1" s="1"/>
  <c r="U47" i="1"/>
  <c r="V47" i="1" s="1"/>
  <c r="U44" i="1"/>
  <c r="V44" i="1" s="1"/>
  <c r="U41" i="1"/>
  <c r="V41" i="1" s="1"/>
  <c r="U38" i="1"/>
  <c r="V38" i="1" s="1"/>
  <c r="U35" i="1"/>
  <c r="V35" i="1" s="1"/>
  <c r="U32" i="1"/>
  <c r="V32" i="1" s="1"/>
  <c r="U29" i="1"/>
  <c r="V29" i="1" s="1"/>
  <c r="U24" i="1"/>
  <c r="V24" i="1" s="1"/>
  <c r="U22" i="1"/>
  <c r="V22" i="1" s="1"/>
  <c r="U19" i="1"/>
  <c r="V19" i="1" s="1"/>
  <c r="U16" i="1"/>
  <c r="V16" i="1" s="1"/>
  <c r="U13" i="1"/>
  <c r="V13" i="1" s="1"/>
  <c r="U10" i="1"/>
  <c r="V10" i="1" s="1"/>
  <c r="U5" i="1"/>
  <c r="V5" i="1" s="1"/>
  <c r="I5" i="1" l="1"/>
  <c r="I26" i="1" s="1"/>
</calcChain>
</file>

<file path=xl/sharedStrings.xml><?xml version="1.0" encoding="utf-8"?>
<sst xmlns="http://schemas.openxmlformats.org/spreadsheetml/2006/main" count="406" uniqueCount="132">
  <si>
    <t>Quantity</t>
  </si>
  <si>
    <t>Description</t>
  </si>
  <si>
    <t>Case Qty.</t>
  </si>
  <si>
    <t>Color</t>
  </si>
  <si>
    <t>Unit Retail/List Price</t>
  </si>
  <si>
    <t>Total Retail/List price</t>
  </si>
  <si>
    <t>Unit Bid Price</t>
  </si>
  <si>
    <t>Total Bid Price</t>
  </si>
  <si>
    <t>Green Product</t>
  </si>
  <si>
    <t>cs</t>
  </si>
  <si>
    <t>C Fold Towels</t>
  </si>
  <si>
    <t>White</t>
  </si>
  <si>
    <t>CB520</t>
  </si>
  <si>
    <t>Single Fold Towels</t>
  </si>
  <si>
    <t>Natural</t>
  </si>
  <si>
    <t>SK1850E</t>
  </si>
  <si>
    <t>Roll Towels</t>
  </si>
  <si>
    <t>6 rolls</t>
  </si>
  <si>
    <t>RK800E</t>
  </si>
  <si>
    <t>Toilet Paper</t>
  </si>
  <si>
    <t>96 rolls</t>
  </si>
  <si>
    <t>TS1630E</t>
  </si>
  <si>
    <t>Jumbo Toilet Paper 9"</t>
  </si>
  <si>
    <t>12 rolls</t>
  </si>
  <si>
    <t>TJ0922</t>
  </si>
  <si>
    <t>Toilet Paper 1 ply</t>
  </si>
  <si>
    <t>80 rolls</t>
  </si>
  <si>
    <t>2 ply Jumbo Toilet Paper 9"</t>
  </si>
  <si>
    <t>ea</t>
  </si>
  <si>
    <t>Toilet Paper 2 Ply #KYC4460</t>
  </si>
  <si>
    <t>80 Roll/cs</t>
  </si>
  <si>
    <t>Cascade</t>
  </si>
  <si>
    <t>Décor</t>
  </si>
  <si>
    <t>North River G2650</t>
  </si>
  <si>
    <t>800 ft rolls</t>
  </si>
  <si>
    <t>Vondrehle</t>
  </si>
  <si>
    <t>G74025</t>
  </si>
  <si>
    <t>1000 pcs per roll</t>
  </si>
  <si>
    <t>11SAN</t>
  </si>
  <si>
    <t xml:space="preserve">Series I Sani Touch Dispensers- for roll towels </t>
  </si>
  <si>
    <t>Smoke</t>
  </si>
  <si>
    <t>SCA 56T1 9 Inch Twin</t>
  </si>
  <si>
    <t xml:space="preserve">Jumbo Dispensers </t>
  </si>
  <si>
    <t>Toilet Paper 2 Ply #SCATM61205</t>
  </si>
  <si>
    <t>80 Rolls/cs</t>
  </si>
  <si>
    <t>Compact coreless 2-ply toilet paper</t>
  </si>
  <si>
    <t>Compact Quad 4 Roll coreless Toilet Paper Dispenser Part #56743 Color Splash Blue</t>
  </si>
  <si>
    <t>enMotion High Capacity Roll Towel Part #89480</t>
  </si>
  <si>
    <t>Brown</t>
  </si>
  <si>
    <t>Ordered as needed</t>
  </si>
  <si>
    <t xml:space="preserve">Ordered as needed </t>
  </si>
  <si>
    <t xml:space="preserve">EnMotion Auto Roll #89460 800 ft. roll </t>
  </si>
  <si>
    <t>250 Towels per pk 16 packs per case</t>
  </si>
  <si>
    <t>Multi Fold Towel SCAMB540A</t>
  </si>
  <si>
    <t>enMotion wall mount automated touchless towel dispenser Part #56743 Color Splash Blue</t>
  </si>
  <si>
    <t>Kimberly Clark</t>
  </si>
  <si>
    <t>EnMotion Roll Towel Dispenser - KC Series 1 Sani Touch Pew Campus only</t>
  </si>
  <si>
    <t>(natural no longer available)</t>
  </si>
  <si>
    <t>No Bid</t>
  </si>
  <si>
    <t>No Charge</t>
  </si>
  <si>
    <t>KSS Enterprises</t>
  </si>
  <si>
    <t>Veritive</t>
  </si>
  <si>
    <t>Total Unit Retail/List Price</t>
  </si>
  <si>
    <t>Miner Supply</t>
  </si>
  <si>
    <t>Y</t>
  </si>
  <si>
    <t>N</t>
  </si>
  <si>
    <t>NB</t>
  </si>
  <si>
    <t>Nichols</t>
  </si>
  <si>
    <t>Gordon Food Service</t>
  </si>
  <si>
    <t xml:space="preserve">n/a </t>
  </si>
  <si>
    <t>No</t>
  </si>
  <si>
    <t xml:space="preserve">No </t>
  </si>
  <si>
    <t>Yes</t>
  </si>
  <si>
    <t>HP Products</t>
  </si>
  <si>
    <t>Trash Liners  
Bid #217-17</t>
  </si>
  <si>
    <t>Item</t>
  </si>
  <si>
    <t>Unit</t>
  </si>
  <si>
    <t xml:space="preserve">Use product numbers listed below as a reference from manufacturer Heritage </t>
  </si>
  <si>
    <t xml:space="preserve">Provide case count if different from what is listed. </t>
  </si>
  <si>
    <t xml:space="preserve">LEED Certified Trash liners must contain 10% post consumers recycle content.  At this time only the following brands will be accepted by Grand Valley State University: Petoskey Plastics, and Heritage </t>
  </si>
  <si>
    <t>20 Rolls of 25 Bags - Case 500/cs</t>
  </si>
  <si>
    <t>24 X 33 (Clear)  12-16 Gal - 16 microns PCR*  Trash Liner</t>
  </si>
  <si>
    <t>E4833VNR01</t>
  </si>
  <si>
    <t>10 Rolls of 25 Bags - Case 250/cs</t>
  </si>
  <si>
    <t>33 X 40 (Black) 33 Gal - 16 microns PCR* Trash Liner</t>
  </si>
  <si>
    <t>E6640VKR01</t>
  </si>
  <si>
    <t>6 Rolls of 25 Bags - Case 150/cs</t>
  </si>
  <si>
    <t>43 X 48 (Clear) 56 Gal - 22 microns PCR* Trash Liner</t>
  </si>
  <si>
    <t>E8648WNR01</t>
  </si>
  <si>
    <t>43 X 48 (Black)  56 Gal - 22 microns PCR* Trash Liner</t>
  </si>
  <si>
    <t>E8648WKR01</t>
  </si>
  <si>
    <t>8 Rolls of 25 Bags - Case 200/cs</t>
  </si>
  <si>
    <t>38 X 60 (Black) 60 Gal - 16 microns PCR* Trash Liner</t>
  </si>
  <si>
    <t>E7660VKR01</t>
  </si>
  <si>
    <t>Total</t>
  </si>
  <si>
    <t>100% Compostable bags Acceptable brands only: Heritage &amp; Berry</t>
  </si>
  <si>
    <t>5 Rolls of 25 Bags - Case 125/cs</t>
  </si>
  <si>
    <t xml:space="preserve">30X39 - 1.2 mil - (Green) 20 - 30 Gal </t>
  </si>
  <si>
    <t>Y6039SER01</t>
  </si>
  <si>
    <t>5 Rolls of 20 Bags - Case 100/cs</t>
  </si>
  <si>
    <t>42X48 - 1 mil - (Green) 40- 45 Gal</t>
  </si>
  <si>
    <t>Y8448YER01</t>
  </si>
  <si>
    <t xml:space="preserve">Please Note:                                                     </t>
  </si>
  <si>
    <t xml:space="preserve"> No value bags will be accepted</t>
  </si>
  <si>
    <t>*Case weight required for each line item: Actual weight of plastic contained in each case.</t>
  </si>
  <si>
    <t>*PCR = Post Consumer Recycle Content</t>
  </si>
  <si>
    <t xml:space="preserve">Brand </t>
  </si>
  <si>
    <t>Case Weight*</t>
  </si>
  <si>
    <t>Gauge (Micron) High Density Polyethylene (HDPE)</t>
  </si>
  <si>
    <t>Gauge (Mil) Low Density Polyethylene (LDPE)</t>
  </si>
  <si>
    <t xml:space="preserve">Provide brand that you are providing a proposal </t>
  </si>
  <si>
    <t>Gateway</t>
  </si>
  <si>
    <t>Berry</t>
  </si>
  <si>
    <t>Heritage</t>
  </si>
  <si>
    <t>Veritiv</t>
  </si>
  <si>
    <t>Allied-Eagle</t>
  </si>
  <si>
    <t>Petoskey Plastics</t>
  </si>
  <si>
    <t>Heritage Bag</t>
  </si>
  <si>
    <t>Nichols- Petoskey Plastics</t>
  </si>
  <si>
    <t>Nichols- Heritage Bag</t>
  </si>
  <si>
    <t>Array - Berry Plastics</t>
  </si>
  <si>
    <t>Totals</t>
  </si>
  <si>
    <t>Product and brands currently purchased</t>
  </si>
  <si>
    <t>Pew Campus Dispenser</t>
  </si>
  <si>
    <t>Allendale Campus product currently being sampled</t>
  </si>
  <si>
    <t>Low bid that meets or exceeds bid specifications</t>
  </si>
  <si>
    <t>Georgia-Pacific</t>
  </si>
  <si>
    <t>Kimberly-Clark</t>
  </si>
  <si>
    <t>Cascade/Vondrehle</t>
  </si>
  <si>
    <t>Savoy</t>
  </si>
  <si>
    <t>SCA Tissue North America</t>
  </si>
  <si>
    <t>Alternate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</si>
</sst>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Euphemi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theme="9" tint="-0.249977111117893"/>
      <name val="Arial Narrow"/>
      <family val="2"/>
    </font>
    <font>
      <sz val="10"/>
      <color theme="9" tint="-0.249977111117893"/>
      <name val="Arial"/>
      <family val="2"/>
    </font>
    <font>
      <sz val="11"/>
      <color indexed="8"/>
      <name val="Calibri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b/>
      <sz val="11"/>
      <color indexed="8"/>
      <name val="Euphemia"/>
      <family val="2"/>
    </font>
    <font>
      <sz val="10"/>
      <color indexed="57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Euphemia"/>
      <family val="2"/>
    </font>
    <font>
      <b/>
      <sz val="9"/>
      <name val="Arial Narrow"/>
      <family val="2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164" fontId="3" fillId="0" borderId="0" xfId="0" applyNumberFormat="1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2" applyNumberFormat="1" applyFont="1" applyFill="1" applyBorder="1" applyAlignment="1">
      <alignment horizontal="right" wrapText="1"/>
    </xf>
    <xf numFmtId="164" fontId="4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 wrapText="1"/>
    </xf>
    <xf numFmtId="164" fontId="6" fillId="0" borderId="0" xfId="2" applyNumberFormat="1" applyFont="1" applyFill="1" applyBorder="1" applyAlignment="1">
      <alignment horizontal="right"/>
    </xf>
    <xf numFmtId="0" fontId="7" fillId="0" borderId="0" xfId="0" applyFont="1"/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/>
    <xf numFmtId="0" fontId="5" fillId="0" borderId="0" xfId="2" applyBorder="1" applyAlignment="1">
      <alignment wrapText="1"/>
    </xf>
    <xf numFmtId="0" fontId="5" fillId="0" borderId="0" xfId="2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Border="1" applyAlignment="1" applyProtection="1">
      <alignment wrapText="1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centerContinuous" wrapText="1"/>
    </xf>
    <xf numFmtId="0" fontId="3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6" fillId="0" borderId="0" xfId="0" applyFont="1" applyFill="1" applyBorder="1" applyProtection="1"/>
    <xf numFmtId="0" fontId="0" fillId="0" borderId="0" xfId="0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Protection="1"/>
    <xf numFmtId="164" fontId="3" fillId="2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6" fillId="0" borderId="2" xfId="2" applyNumberFormat="1" applyFont="1" applyFill="1" applyBorder="1" applyAlignment="1">
      <alignment horizontal="right"/>
    </xf>
    <xf numFmtId="0" fontId="5" fillId="0" borderId="2" xfId="2" applyBorder="1"/>
    <xf numFmtId="164" fontId="4" fillId="0" borderId="0" xfId="2" applyNumberFormat="1" applyFont="1" applyFill="1" applyBorder="1"/>
    <xf numFmtId="164" fontId="9" fillId="0" borderId="0" xfId="2" applyNumberFormat="1" applyFont="1" applyFill="1" applyBorder="1" applyAlignment="1">
      <alignment horizontal="right" wrapText="1"/>
    </xf>
    <xf numFmtId="0" fontId="5" fillId="0" borderId="0" xfId="2" applyFont="1" applyBorder="1"/>
    <xf numFmtId="0" fontId="10" fillId="0" borderId="0" xfId="0" applyFont="1" applyBorder="1"/>
    <xf numFmtId="0" fontId="10" fillId="0" borderId="2" xfId="0" applyFont="1" applyBorder="1"/>
    <xf numFmtId="0" fontId="5" fillId="0" borderId="2" xfId="2" applyFont="1" applyBorder="1"/>
    <xf numFmtId="0" fontId="4" fillId="0" borderId="0" xfId="0" applyFont="1" applyFill="1" applyBorder="1" applyAlignment="1"/>
    <xf numFmtId="164" fontId="12" fillId="0" borderId="0" xfId="2" applyNumberFormat="1" applyFont="1" applyFill="1" applyBorder="1" applyAlignment="1">
      <alignment horizontal="right" wrapText="1"/>
    </xf>
    <xf numFmtId="164" fontId="12" fillId="0" borderId="0" xfId="2" applyNumberFormat="1" applyFont="1" applyFill="1" applyBorder="1" applyAlignment="1">
      <alignment horizontal="right"/>
    </xf>
    <xf numFmtId="0" fontId="4" fillId="0" borderId="0" xfId="2" applyFont="1" applyFill="1" applyBorder="1" applyAlignment="1"/>
    <xf numFmtId="0" fontId="5" fillId="0" borderId="0" xfId="2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2" xfId="0" applyBorder="1" applyProtection="1"/>
    <xf numFmtId="0" fontId="3" fillId="0" borderId="2" xfId="0" applyFont="1" applyBorder="1" applyAlignment="1" applyProtection="1"/>
    <xf numFmtId="0" fontId="4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Protection="1"/>
    <xf numFmtId="164" fontId="12" fillId="0" borderId="2" xfId="2" applyNumberFormat="1" applyFont="1" applyFill="1" applyBorder="1" applyAlignment="1">
      <alignment horizontal="right"/>
    </xf>
    <xf numFmtId="0" fontId="5" fillId="0" borderId="2" xfId="2" applyBorder="1" applyAlignment="1"/>
    <xf numFmtId="0" fontId="13" fillId="0" borderId="0" xfId="0" applyFont="1" applyBorder="1"/>
    <xf numFmtId="0" fontId="14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1" fontId="15" fillId="0" borderId="0" xfId="0" applyNumberFormat="1" applyFont="1" applyBorder="1" applyAlignment="1">
      <alignment horizontal="center" vertical="top"/>
    </xf>
    <xf numFmtId="164" fontId="15" fillId="0" borderId="0" xfId="0" applyNumberFormat="1" applyFont="1" applyFill="1" applyBorder="1" applyAlignment="1">
      <alignment horizontal="left" vertical="top" wrapText="1"/>
    </xf>
    <xf numFmtId="164" fontId="15" fillId="0" borderId="0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vertical="top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vertical="top"/>
    </xf>
    <xf numFmtId="0" fontId="14" fillId="0" borderId="0" xfId="0" applyFont="1" applyBorder="1"/>
    <xf numFmtId="0" fontId="13" fillId="0" borderId="0" xfId="0" applyFont="1" applyFill="1" applyBorder="1" applyAlignment="1">
      <alignment horizontal="left" vertical="top"/>
    </xf>
    <xf numFmtId="0" fontId="15" fillId="0" borderId="0" xfId="0" applyFont="1" applyBorder="1" applyAlignment="1">
      <alignment horizontal="left" wrapText="1"/>
    </xf>
    <xf numFmtId="0" fontId="15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Border="1" applyAlignment="1">
      <alignment vertical="top"/>
    </xf>
    <xf numFmtId="0" fontId="14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2" xfId="0" applyFont="1" applyFill="1" applyBorder="1"/>
    <xf numFmtId="0" fontId="13" fillId="0" borderId="2" xfId="0" applyFont="1" applyBorder="1"/>
    <xf numFmtId="0" fontId="13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top" wrapText="1"/>
    </xf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wrapText="1"/>
    </xf>
    <xf numFmtId="0" fontId="15" fillId="0" borderId="0" xfId="0" applyNumberFormat="1" applyFont="1" applyBorder="1" applyAlignment="1">
      <alignment horizontal="center" vertical="top"/>
    </xf>
    <xf numFmtId="0" fontId="15" fillId="0" borderId="0" xfId="0" applyNumberFormat="1" applyFont="1" applyFill="1" applyBorder="1" applyAlignment="1">
      <alignment horizontal="center" vertical="top"/>
    </xf>
    <xf numFmtId="2" fontId="15" fillId="0" borderId="0" xfId="0" applyNumberFormat="1" applyFont="1" applyFill="1" applyBorder="1" applyAlignment="1">
      <alignment horizontal="center" vertical="top"/>
    </xf>
    <xf numFmtId="2" fontId="13" fillId="0" borderId="0" xfId="0" applyNumberFormat="1" applyFont="1" applyBorder="1" applyAlignment="1">
      <alignment wrapText="1"/>
    </xf>
    <xf numFmtId="2" fontId="14" fillId="0" borderId="0" xfId="0" applyNumberFormat="1" applyFont="1" applyBorder="1" applyAlignment="1">
      <alignment horizontal="center" vertical="top" wrapText="1"/>
    </xf>
    <xf numFmtId="164" fontId="17" fillId="0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left" wrapText="1"/>
    </xf>
    <xf numFmtId="164" fontId="15" fillId="0" borderId="0" xfId="0" applyNumberFormat="1" applyFont="1" applyFill="1" applyBorder="1"/>
    <xf numFmtId="164" fontId="14" fillId="0" borderId="0" xfId="0" applyNumberFormat="1" applyFont="1" applyFill="1" applyBorder="1"/>
    <xf numFmtId="44" fontId="15" fillId="0" borderId="0" xfId="4" applyFont="1" applyFill="1" applyBorder="1"/>
    <xf numFmtId="0" fontId="15" fillId="0" borderId="0" xfId="0" applyFont="1" applyBorder="1"/>
    <xf numFmtId="2" fontId="0" fillId="0" borderId="0" xfId="0" applyNumberFormat="1" applyBorder="1" applyAlignment="1">
      <alignment wrapText="1"/>
    </xf>
    <xf numFmtId="164" fontId="17" fillId="0" borderId="2" xfId="0" applyNumberFormat="1" applyFont="1" applyFill="1" applyBorder="1" applyAlignment="1">
      <alignment horizontal="center" vertical="top" wrapText="1"/>
    </xf>
    <xf numFmtId="164" fontId="15" fillId="0" borderId="2" xfId="0" applyNumberFormat="1" applyFont="1" applyFill="1" applyBorder="1"/>
    <xf numFmtId="164" fontId="14" fillId="0" borderId="2" xfId="0" applyNumberFormat="1" applyFont="1" applyFill="1" applyBorder="1"/>
    <xf numFmtId="0" fontId="15" fillId="0" borderId="2" xfId="0" applyFont="1" applyBorder="1"/>
    <xf numFmtId="8" fontId="15" fillId="0" borderId="0" xfId="4" applyNumberFormat="1" applyFont="1" applyFill="1" applyBorder="1"/>
    <xf numFmtId="0" fontId="19" fillId="0" borderId="0" xfId="0" applyFont="1" applyBorder="1" applyAlignment="1"/>
    <xf numFmtId="0" fontId="19" fillId="0" borderId="0" xfId="0" applyNumberFormat="1" applyFont="1" applyBorder="1" applyAlignment="1">
      <alignment wrapText="1"/>
    </xf>
    <xf numFmtId="0" fontId="20" fillId="0" borderId="0" xfId="0" applyFont="1" applyBorder="1" applyAlignment="1">
      <alignment horizontal="center" vertical="top"/>
    </xf>
    <xf numFmtId="0" fontId="20" fillId="0" borderId="0" xfId="0" applyNumberFormat="1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0" xfId="0" applyNumberFormat="1" applyFont="1" applyBorder="1" applyAlignment="1">
      <alignment horizontal="left" wrapText="1"/>
    </xf>
    <xf numFmtId="0" fontId="20" fillId="0" borderId="0" xfId="0" applyFont="1" applyFill="1" applyBorder="1" applyAlignment="1"/>
    <xf numFmtId="0" fontId="21" fillId="0" borderId="0" xfId="0" applyFont="1" applyFill="1" applyBorder="1" applyAlignment="1"/>
    <xf numFmtId="0" fontId="21" fillId="0" borderId="0" xfId="0" applyNumberFormat="1" applyFont="1" applyBorder="1" applyAlignment="1">
      <alignment horizontal="center" vertical="top"/>
    </xf>
    <xf numFmtId="164" fontId="21" fillId="0" borderId="0" xfId="0" applyNumberFormat="1" applyFont="1" applyFill="1" applyBorder="1" applyAlignment="1"/>
    <xf numFmtId="0" fontId="21" fillId="0" borderId="0" xfId="0" applyNumberFormat="1" applyFont="1" applyFill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center" vertical="top"/>
    </xf>
    <xf numFmtId="44" fontId="21" fillId="0" borderId="0" xfId="4" applyFont="1" applyFill="1" applyBorder="1" applyAlignment="1"/>
    <xf numFmtId="0" fontId="21" fillId="0" borderId="0" xfId="0" applyFont="1" applyBorder="1" applyAlignment="1"/>
    <xf numFmtId="0" fontId="0" fillId="0" borderId="0" xfId="0" applyNumberFormat="1" applyBorder="1" applyAlignment="1">
      <alignment wrapText="1"/>
    </xf>
    <xf numFmtId="0" fontId="22" fillId="0" borderId="0" xfId="0" applyFont="1" applyBorder="1"/>
    <xf numFmtId="2" fontId="22" fillId="0" borderId="0" xfId="0" applyNumberFormat="1" applyFont="1" applyBorder="1" applyAlignment="1">
      <alignment wrapText="1"/>
    </xf>
    <xf numFmtId="164" fontId="22" fillId="0" borderId="0" xfId="0" applyNumberFormat="1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NumberFormat="1" applyFont="1" applyBorder="1" applyAlignment="1">
      <alignment wrapText="1"/>
    </xf>
    <xf numFmtId="0" fontId="21" fillId="0" borderId="2" xfId="0" applyFont="1" applyFill="1" applyBorder="1" applyAlignment="1"/>
    <xf numFmtId="164" fontId="21" fillId="0" borderId="2" xfId="0" applyNumberFormat="1" applyFont="1" applyFill="1" applyBorder="1" applyAlignment="1"/>
    <xf numFmtId="164" fontId="20" fillId="0" borderId="2" xfId="0" applyNumberFormat="1" applyFont="1" applyFill="1" applyBorder="1" applyAlignment="1"/>
    <xf numFmtId="0" fontId="21" fillId="0" borderId="2" xfId="0" applyFont="1" applyBorder="1" applyAlignment="1"/>
    <xf numFmtId="0" fontId="19" fillId="0" borderId="2" xfId="0" applyFont="1" applyBorder="1" applyAlignment="1"/>
    <xf numFmtId="0" fontId="14" fillId="0" borderId="0" xfId="0" applyNumberFormat="1" applyFont="1" applyBorder="1" applyAlignment="1">
      <alignment horizontal="center" vertical="top" wrapText="1"/>
    </xf>
    <xf numFmtId="0" fontId="15" fillId="0" borderId="0" xfId="0" applyNumberFormat="1" applyFont="1" applyBorder="1" applyAlignment="1">
      <alignment horizontal="left" wrapText="1"/>
    </xf>
    <xf numFmtId="0" fontId="13" fillId="0" borderId="0" xfId="0" applyNumberFormat="1" applyFont="1" applyBorder="1" applyAlignment="1">
      <alignment wrapText="1"/>
    </xf>
    <xf numFmtId="0" fontId="22" fillId="0" borderId="0" xfId="0" applyNumberFormat="1" applyFont="1" applyBorder="1" applyAlignment="1">
      <alignment wrapText="1"/>
    </xf>
    <xf numFmtId="164" fontId="15" fillId="9" borderId="0" xfId="0" applyNumberFormat="1" applyFont="1" applyFill="1" applyBorder="1"/>
    <xf numFmtId="164" fontId="21" fillId="9" borderId="0" xfId="0" applyNumberFormat="1" applyFont="1" applyFill="1" applyBorder="1" applyAlignment="1"/>
    <xf numFmtId="164" fontId="14" fillId="9" borderId="2" xfId="0" applyNumberFormat="1" applyFont="1" applyFill="1" applyBorder="1"/>
    <xf numFmtId="164" fontId="19" fillId="0" borderId="0" xfId="0" applyNumberFormat="1" applyFont="1" applyBorder="1" applyAlignment="1">
      <alignment wrapText="1"/>
    </xf>
    <xf numFmtId="164" fontId="4" fillId="9" borderId="0" xfId="2" applyNumberFormat="1" applyFont="1" applyFill="1" applyBorder="1" applyAlignment="1">
      <alignment horizontal="right"/>
    </xf>
    <xf numFmtId="0" fontId="4" fillId="10" borderId="0" xfId="0" applyFont="1" applyFill="1" applyBorder="1" applyAlignment="1" applyProtection="1">
      <alignment horizontal="center" wrapText="1"/>
    </xf>
    <xf numFmtId="0" fontId="4" fillId="7" borderId="0" xfId="0" applyFont="1" applyFill="1" applyBorder="1" applyAlignment="1" applyProtection="1">
      <alignment horizontal="center" wrapText="1"/>
    </xf>
    <xf numFmtId="0" fontId="4" fillId="0" borderId="2" xfId="0" applyFont="1" applyFill="1" applyBorder="1" applyProtection="1"/>
    <xf numFmtId="0" fontId="0" fillId="0" borderId="0" xfId="0" applyFill="1"/>
    <xf numFmtId="0" fontId="4" fillId="12" borderId="0" xfId="0" applyFont="1" applyFill="1" applyBorder="1" applyAlignment="1" applyProtection="1">
      <alignment horizontal="center" wrapText="1"/>
    </xf>
    <xf numFmtId="164" fontId="4" fillId="11" borderId="0" xfId="2" applyNumberFormat="1" applyFont="1" applyFill="1" applyBorder="1" applyAlignment="1">
      <alignment horizontal="right"/>
    </xf>
    <xf numFmtId="0" fontId="4" fillId="1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3" fillId="0" borderId="0" xfId="2" applyNumberFormat="1" applyFont="1" applyFill="1" applyBorder="1" applyAlignment="1">
      <alignment horizontal="right"/>
    </xf>
    <xf numFmtId="0" fontId="4" fillId="10" borderId="0" xfId="0" applyFont="1" applyFill="1" applyBorder="1" applyAlignment="1" applyProtection="1">
      <alignment wrapText="1"/>
    </xf>
    <xf numFmtId="0" fontId="4" fillId="12" borderId="0" xfId="0" applyFont="1" applyFill="1" applyBorder="1" applyProtection="1"/>
    <xf numFmtId="0" fontId="9" fillId="7" borderId="0" xfId="0" applyFont="1" applyFill="1" applyBorder="1" applyAlignment="1" applyProtection="1">
      <alignment wrapText="1"/>
    </xf>
    <xf numFmtId="0" fontId="4" fillId="9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 wrapText="1"/>
    </xf>
    <xf numFmtId="164" fontId="18" fillId="13" borderId="0" xfId="0" applyNumberFormat="1" applyFont="1" applyFill="1" applyBorder="1"/>
    <xf numFmtId="2" fontId="13" fillId="13" borderId="0" xfId="0" applyNumberFormat="1" applyFont="1" applyFill="1" applyBorder="1" applyAlignment="1">
      <alignment wrapText="1"/>
    </xf>
    <xf numFmtId="0" fontId="15" fillId="13" borderId="0" xfId="0" applyNumberFormat="1" applyFont="1" applyFill="1" applyBorder="1" applyAlignment="1">
      <alignment horizontal="center" vertical="top"/>
    </xf>
    <xf numFmtId="164" fontId="15" fillId="13" borderId="0" xfId="0" applyNumberFormat="1" applyFont="1" applyFill="1" applyBorder="1"/>
    <xf numFmtId="164" fontId="15" fillId="13" borderId="2" xfId="0" applyNumberFormat="1" applyFont="1" applyFill="1" applyBorder="1"/>
    <xf numFmtId="164" fontId="13" fillId="13" borderId="0" xfId="0" applyNumberFormat="1" applyFont="1" applyFill="1" applyBorder="1"/>
    <xf numFmtId="0" fontId="22" fillId="13" borderId="0" xfId="0" applyFont="1" applyFill="1" applyBorder="1"/>
    <xf numFmtId="2" fontId="22" fillId="13" borderId="0" xfId="0" applyNumberFormat="1" applyFont="1" applyFill="1" applyBorder="1" applyAlignment="1">
      <alignment wrapText="1"/>
    </xf>
    <xf numFmtId="0" fontId="14" fillId="13" borderId="0" xfId="0" applyFont="1" applyFill="1" applyBorder="1"/>
    <xf numFmtId="164" fontId="14" fillId="13" borderId="0" xfId="0" applyNumberFormat="1" applyFont="1" applyFill="1" applyBorder="1"/>
    <xf numFmtId="164" fontId="14" fillId="13" borderId="2" xfId="0" applyNumberFormat="1" applyFont="1" applyFill="1" applyBorder="1"/>
    <xf numFmtId="0" fontId="15" fillId="13" borderId="0" xfId="0" applyFont="1" applyFill="1" applyBorder="1"/>
    <xf numFmtId="0" fontId="15" fillId="9" borderId="0" xfId="0" applyFont="1" applyFill="1" applyBorder="1" applyAlignment="1">
      <alignment wrapText="1"/>
    </xf>
    <xf numFmtId="0" fontId="11" fillId="3" borderId="1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8" borderId="0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6" fillId="5" borderId="0" xfId="1" applyFont="1" applyFill="1" applyBorder="1" applyAlignment="1">
      <alignment horizontal="center" vertical="center"/>
    </xf>
    <xf numFmtId="0" fontId="16" fillId="5" borderId="2" xfId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</cellXfs>
  <cellStyles count="5">
    <cellStyle name="Currency" xfId="4" builtinId="4"/>
    <cellStyle name="Currency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0"/>
  <sheetViews>
    <sheetView tabSelected="1" zoomScaleNormal="100" workbookViewId="0">
      <pane xSplit="5" ySplit="1" topLeftCell="P2" activePane="bottomRight" state="frozen"/>
      <selection pane="topRight" activeCell="F1" sqref="F1"/>
      <selection pane="bottomLeft" activeCell="A2" sqref="A2"/>
      <selection pane="bottomRight" activeCell="U24" sqref="U24"/>
    </sheetView>
  </sheetViews>
  <sheetFormatPr defaultRowHeight="15" x14ac:dyDescent="0.25"/>
  <cols>
    <col min="1" max="1" width="8.7109375" style="33" customWidth="1"/>
    <col min="2" max="2" width="5.5703125" style="33" customWidth="1"/>
    <col min="3" max="3" width="21.5703125" style="34" customWidth="1"/>
    <col min="4" max="4" width="6.85546875" style="34" customWidth="1"/>
    <col min="5" max="5" width="6.42578125" style="53" customWidth="1"/>
    <col min="6" max="6" width="9.7109375" style="2" customWidth="1"/>
    <col min="7" max="7" width="9.28515625" style="1" customWidth="1"/>
    <col min="8" max="8" width="8.5703125" style="1" bestFit="1" customWidth="1"/>
    <col min="9" max="9" width="9.5703125" style="1" bestFit="1" customWidth="1"/>
    <col min="10" max="10" width="7.28515625" style="18" customWidth="1"/>
    <col min="11" max="11" width="9.7109375" style="17" customWidth="1"/>
    <col min="12" max="12" width="10.5703125" style="1" customWidth="1"/>
    <col min="13" max="13" width="7" style="1" customWidth="1"/>
    <col min="14" max="14" width="10.28515625" style="1" customWidth="1"/>
    <col min="15" max="15" width="7.28515625" style="18" customWidth="1"/>
    <col min="16" max="16" width="9.7109375" style="17" customWidth="1"/>
    <col min="17" max="17" width="12.7109375" style="1" customWidth="1"/>
    <col min="18" max="18" width="7" style="1" customWidth="1"/>
    <col min="19" max="19" width="10.140625" style="1" customWidth="1"/>
    <col min="20" max="20" width="7.28515625" style="18" customWidth="1"/>
    <col min="21" max="21" width="10.7109375" style="17" bestFit="1" customWidth="1"/>
    <col min="22" max="22" width="9.28515625" style="1" customWidth="1"/>
    <col min="23" max="23" width="7" style="43" customWidth="1"/>
    <col min="24" max="24" width="9.5703125" style="1" bestFit="1" customWidth="1"/>
    <col min="25" max="25" width="7.28515625" style="44" customWidth="1"/>
    <col min="26" max="26" width="9.7109375" style="17" customWidth="1"/>
    <col min="27" max="27" width="9.28515625" style="51" customWidth="1"/>
    <col min="28" max="28" width="7" style="51" customWidth="1"/>
    <col min="29" max="29" width="8.7109375" style="51" customWidth="1"/>
    <col min="30" max="30" width="7.28515625" style="52" customWidth="1"/>
    <col min="31" max="31" width="9.7109375" style="17" customWidth="1"/>
    <col min="32" max="32" width="9.28515625" style="1" customWidth="1"/>
    <col min="33" max="33" width="7" style="1" customWidth="1"/>
    <col min="34" max="34" width="9.5703125" style="1" bestFit="1" customWidth="1"/>
    <col min="35" max="35" width="7.28515625" style="18" customWidth="1"/>
    <col min="231" max="231" width="33.7109375" bestFit="1" customWidth="1"/>
    <col min="232" max="232" width="10.85546875" bestFit="1" customWidth="1"/>
    <col min="233" max="233" width="10.85546875" customWidth="1"/>
    <col min="234" max="234" width="23.42578125" bestFit="1" customWidth="1"/>
    <col min="235" max="236" width="6.85546875" customWidth="1"/>
    <col min="237" max="237" width="11.140625" customWidth="1"/>
    <col min="238" max="238" width="10.5703125" customWidth="1"/>
    <col min="239" max="239" width="7" customWidth="1"/>
    <col min="240" max="240" width="12.140625" customWidth="1"/>
    <col min="241" max="241" width="7.28515625" customWidth="1"/>
    <col min="245" max="245" width="11" customWidth="1"/>
    <col min="487" max="487" width="33.7109375" bestFit="1" customWidth="1"/>
    <col min="488" max="488" width="10.85546875" bestFit="1" customWidth="1"/>
    <col min="489" max="489" width="10.85546875" customWidth="1"/>
    <col min="490" max="490" width="23.42578125" bestFit="1" customWidth="1"/>
    <col min="491" max="492" width="6.85546875" customWidth="1"/>
    <col min="493" max="493" width="11.140625" customWidth="1"/>
    <col min="494" max="494" width="10.5703125" customWidth="1"/>
    <col min="495" max="495" width="7" customWidth="1"/>
    <col min="496" max="496" width="12.140625" customWidth="1"/>
    <col min="497" max="497" width="7.28515625" customWidth="1"/>
    <col min="501" max="501" width="11" customWidth="1"/>
    <col min="743" max="743" width="33.7109375" bestFit="1" customWidth="1"/>
    <col min="744" max="744" width="10.85546875" bestFit="1" customWidth="1"/>
    <col min="745" max="745" width="10.85546875" customWidth="1"/>
    <col min="746" max="746" width="23.42578125" bestFit="1" customWidth="1"/>
    <col min="747" max="748" width="6.85546875" customWidth="1"/>
    <col min="749" max="749" width="11.140625" customWidth="1"/>
    <col min="750" max="750" width="10.5703125" customWidth="1"/>
    <col min="751" max="751" width="7" customWidth="1"/>
    <col min="752" max="752" width="12.140625" customWidth="1"/>
    <col min="753" max="753" width="7.28515625" customWidth="1"/>
    <col min="757" max="757" width="11" customWidth="1"/>
    <col min="999" max="999" width="33.7109375" bestFit="1" customWidth="1"/>
    <col min="1000" max="1000" width="10.85546875" bestFit="1" customWidth="1"/>
    <col min="1001" max="1001" width="10.85546875" customWidth="1"/>
    <col min="1002" max="1002" width="23.42578125" bestFit="1" customWidth="1"/>
    <col min="1003" max="1004" width="6.85546875" customWidth="1"/>
    <col min="1005" max="1005" width="11.140625" customWidth="1"/>
    <col min="1006" max="1006" width="10.5703125" customWidth="1"/>
    <col min="1007" max="1007" width="7" customWidth="1"/>
    <col min="1008" max="1008" width="12.140625" customWidth="1"/>
    <col min="1009" max="1009" width="7.28515625" customWidth="1"/>
    <col min="1013" max="1013" width="11" customWidth="1"/>
    <col min="1255" max="1255" width="33.7109375" bestFit="1" customWidth="1"/>
    <col min="1256" max="1256" width="10.85546875" bestFit="1" customWidth="1"/>
    <col min="1257" max="1257" width="10.85546875" customWidth="1"/>
    <col min="1258" max="1258" width="23.42578125" bestFit="1" customWidth="1"/>
    <col min="1259" max="1260" width="6.85546875" customWidth="1"/>
    <col min="1261" max="1261" width="11.140625" customWidth="1"/>
    <col min="1262" max="1262" width="10.5703125" customWidth="1"/>
    <col min="1263" max="1263" width="7" customWidth="1"/>
    <col min="1264" max="1264" width="12.140625" customWidth="1"/>
    <col min="1265" max="1265" width="7.28515625" customWidth="1"/>
    <col min="1269" max="1269" width="11" customWidth="1"/>
    <col min="1511" max="1511" width="33.7109375" bestFit="1" customWidth="1"/>
    <col min="1512" max="1512" width="10.85546875" bestFit="1" customWidth="1"/>
    <col min="1513" max="1513" width="10.85546875" customWidth="1"/>
    <col min="1514" max="1514" width="23.42578125" bestFit="1" customWidth="1"/>
    <col min="1515" max="1516" width="6.85546875" customWidth="1"/>
    <col min="1517" max="1517" width="11.140625" customWidth="1"/>
    <col min="1518" max="1518" width="10.5703125" customWidth="1"/>
    <col min="1519" max="1519" width="7" customWidth="1"/>
    <col min="1520" max="1520" width="12.140625" customWidth="1"/>
    <col min="1521" max="1521" width="7.28515625" customWidth="1"/>
    <col min="1525" max="1525" width="11" customWidth="1"/>
    <col min="1767" max="1767" width="33.7109375" bestFit="1" customWidth="1"/>
    <col min="1768" max="1768" width="10.85546875" bestFit="1" customWidth="1"/>
    <col min="1769" max="1769" width="10.85546875" customWidth="1"/>
    <col min="1770" max="1770" width="23.42578125" bestFit="1" customWidth="1"/>
    <col min="1771" max="1772" width="6.85546875" customWidth="1"/>
    <col min="1773" max="1773" width="11.140625" customWidth="1"/>
    <col min="1774" max="1774" width="10.5703125" customWidth="1"/>
    <col min="1775" max="1775" width="7" customWidth="1"/>
    <col min="1776" max="1776" width="12.140625" customWidth="1"/>
    <col min="1777" max="1777" width="7.28515625" customWidth="1"/>
    <col min="1781" max="1781" width="11" customWidth="1"/>
    <col min="2023" max="2023" width="33.7109375" bestFit="1" customWidth="1"/>
    <col min="2024" max="2024" width="10.85546875" bestFit="1" customWidth="1"/>
    <col min="2025" max="2025" width="10.85546875" customWidth="1"/>
    <col min="2026" max="2026" width="23.42578125" bestFit="1" customWidth="1"/>
    <col min="2027" max="2028" width="6.85546875" customWidth="1"/>
    <col min="2029" max="2029" width="11.140625" customWidth="1"/>
    <col min="2030" max="2030" width="10.5703125" customWidth="1"/>
    <col min="2031" max="2031" width="7" customWidth="1"/>
    <col min="2032" max="2032" width="12.140625" customWidth="1"/>
    <col min="2033" max="2033" width="7.28515625" customWidth="1"/>
    <col min="2037" max="2037" width="11" customWidth="1"/>
    <col min="2279" max="2279" width="33.7109375" bestFit="1" customWidth="1"/>
    <col min="2280" max="2280" width="10.85546875" bestFit="1" customWidth="1"/>
    <col min="2281" max="2281" width="10.85546875" customWidth="1"/>
    <col min="2282" max="2282" width="23.42578125" bestFit="1" customWidth="1"/>
    <col min="2283" max="2284" width="6.85546875" customWidth="1"/>
    <col min="2285" max="2285" width="11.140625" customWidth="1"/>
    <col min="2286" max="2286" width="10.5703125" customWidth="1"/>
    <col min="2287" max="2287" width="7" customWidth="1"/>
    <col min="2288" max="2288" width="12.140625" customWidth="1"/>
    <col min="2289" max="2289" width="7.28515625" customWidth="1"/>
    <col min="2293" max="2293" width="11" customWidth="1"/>
    <col min="2535" max="2535" width="33.7109375" bestFit="1" customWidth="1"/>
    <col min="2536" max="2536" width="10.85546875" bestFit="1" customWidth="1"/>
    <col min="2537" max="2537" width="10.85546875" customWidth="1"/>
    <col min="2538" max="2538" width="23.42578125" bestFit="1" customWidth="1"/>
    <col min="2539" max="2540" width="6.85546875" customWidth="1"/>
    <col min="2541" max="2541" width="11.140625" customWidth="1"/>
    <col min="2542" max="2542" width="10.5703125" customWidth="1"/>
    <col min="2543" max="2543" width="7" customWidth="1"/>
    <col min="2544" max="2544" width="12.140625" customWidth="1"/>
    <col min="2545" max="2545" width="7.28515625" customWidth="1"/>
    <col min="2549" max="2549" width="11" customWidth="1"/>
    <col min="2791" max="2791" width="33.7109375" bestFit="1" customWidth="1"/>
    <col min="2792" max="2792" width="10.85546875" bestFit="1" customWidth="1"/>
    <col min="2793" max="2793" width="10.85546875" customWidth="1"/>
    <col min="2794" max="2794" width="23.42578125" bestFit="1" customWidth="1"/>
    <col min="2795" max="2796" width="6.85546875" customWidth="1"/>
    <col min="2797" max="2797" width="11.140625" customWidth="1"/>
    <col min="2798" max="2798" width="10.5703125" customWidth="1"/>
    <col min="2799" max="2799" width="7" customWidth="1"/>
    <col min="2800" max="2800" width="12.140625" customWidth="1"/>
    <col min="2801" max="2801" width="7.28515625" customWidth="1"/>
    <col min="2805" max="2805" width="11" customWidth="1"/>
    <col min="3047" max="3047" width="33.7109375" bestFit="1" customWidth="1"/>
    <col min="3048" max="3048" width="10.85546875" bestFit="1" customWidth="1"/>
    <col min="3049" max="3049" width="10.85546875" customWidth="1"/>
    <col min="3050" max="3050" width="23.42578125" bestFit="1" customWidth="1"/>
    <col min="3051" max="3052" width="6.85546875" customWidth="1"/>
    <col min="3053" max="3053" width="11.140625" customWidth="1"/>
    <col min="3054" max="3054" width="10.5703125" customWidth="1"/>
    <col min="3055" max="3055" width="7" customWidth="1"/>
    <col min="3056" max="3056" width="12.140625" customWidth="1"/>
    <col min="3057" max="3057" width="7.28515625" customWidth="1"/>
    <col min="3061" max="3061" width="11" customWidth="1"/>
    <col min="3303" max="3303" width="33.7109375" bestFit="1" customWidth="1"/>
    <col min="3304" max="3304" width="10.85546875" bestFit="1" customWidth="1"/>
    <col min="3305" max="3305" width="10.85546875" customWidth="1"/>
    <col min="3306" max="3306" width="23.42578125" bestFit="1" customWidth="1"/>
    <col min="3307" max="3308" width="6.85546875" customWidth="1"/>
    <col min="3309" max="3309" width="11.140625" customWidth="1"/>
    <col min="3310" max="3310" width="10.5703125" customWidth="1"/>
    <col min="3311" max="3311" width="7" customWidth="1"/>
    <col min="3312" max="3312" width="12.140625" customWidth="1"/>
    <col min="3313" max="3313" width="7.28515625" customWidth="1"/>
    <col min="3317" max="3317" width="11" customWidth="1"/>
    <col min="3559" max="3559" width="33.7109375" bestFit="1" customWidth="1"/>
    <col min="3560" max="3560" width="10.85546875" bestFit="1" customWidth="1"/>
    <col min="3561" max="3561" width="10.85546875" customWidth="1"/>
    <col min="3562" max="3562" width="23.42578125" bestFit="1" customWidth="1"/>
    <col min="3563" max="3564" width="6.85546875" customWidth="1"/>
    <col min="3565" max="3565" width="11.140625" customWidth="1"/>
    <col min="3566" max="3566" width="10.5703125" customWidth="1"/>
    <col min="3567" max="3567" width="7" customWidth="1"/>
    <col min="3568" max="3568" width="12.140625" customWidth="1"/>
    <col min="3569" max="3569" width="7.28515625" customWidth="1"/>
    <col min="3573" max="3573" width="11" customWidth="1"/>
    <col min="3815" max="3815" width="33.7109375" bestFit="1" customWidth="1"/>
    <col min="3816" max="3816" width="10.85546875" bestFit="1" customWidth="1"/>
    <col min="3817" max="3817" width="10.85546875" customWidth="1"/>
    <col min="3818" max="3818" width="23.42578125" bestFit="1" customWidth="1"/>
    <col min="3819" max="3820" width="6.85546875" customWidth="1"/>
    <col min="3821" max="3821" width="11.140625" customWidth="1"/>
    <col min="3822" max="3822" width="10.5703125" customWidth="1"/>
    <col min="3823" max="3823" width="7" customWidth="1"/>
    <col min="3824" max="3824" width="12.140625" customWidth="1"/>
    <col min="3825" max="3825" width="7.28515625" customWidth="1"/>
    <col min="3829" max="3829" width="11" customWidth="1"/>
    <col min="4071" max="4071" width="33.7109375" bestFit="1" customWidth="1"/>
    <col min="4072" max="4072" width="10.85546875" bestFit="1" customWidth="1"/>
    <col min="4073" max="4073" width="10.85546875" customWidth="1"/>
    <col min="4074" max="4074" width="23.42578125" bestFit="1" customWidth="1"/>
    <col min="4075" max="4076" width="6.85546875" customWidth="1"/>
    <col min="4077" max="4077" width="11.140625" customWidth="1"/>
    <col min="4078" max="4078" width="10.5703125" customWidth="1"/>
    <col min="4079" max="4079" width="7" customWidth="1"/>
    <col min="4080" max="4080" width="12.140625" customWidth="1"/>
    <col min="4081" max="4081" width="7.28515625" customWidth="1"/>
    <col min="4085" max="4085" width="11" customWidth="1"/>
    <col min="4327" max="4327" width="33.7109375" bestFit="1" customWidth="1"/>
    <col min="4328" max="4328" width="10.85546875" bestFit="1" customWidth="1"/>
    <col min="4329" max="4329" width="10.85546875" customWidth="1"/>
    <col min="4330" max="4330" width="23.42578125" bestFit="1" customWidth="1"/>
    <col min="4331" max="4332" width="6.85546875" customWidth="1"/>
    <col min="4333" max="4333" width="11.140625" customWidth="1"/>
    <col min="4334" max="4334" width="10.5703125" customWidth="1"/>
    <col min="4335" max="4335" width="7" customWidth="1"/>
    <col min="4336" max="4336" width="12.140625" customWidth="1"/>
    <col min="4337" max="4337" width="7.28515625" customWidth="1"/>
    <col min="4341" max="4341" width="11" customWidth="1"/>
    <col min="4583" max="4583" width="33.7109375" bestFit="1" customWidth="1"/>
    <col min="4584" max="4584" width="10.85546875" bestFit="1" customWidth="1"/>
    <col min="4585" max="4585" width="10.85546875" customWidth="1"/>
    <col min="4586" max="4586" width="23.42578125" bestFit="1" customWidth="1"/>
    <col min="4587" max="4588" width="6.85546875" customWidth="1"/>
    <col min="4589" max="4589" width="11.140625" customWidth="1"/>
    <col min="4590" max="4590" width="10.5703125" customWidth="1"/>
    <col min="4591" max="4591" width="7" customWidth="1"/>
    <col min="4592" max="4592" width="12.140625" customWidth="1"/>
    <col min="4593" max="4593" width="7.28515625" customWidth="1"/>
    <col min="4597" max="4597" width="11" customWidth="1"/>
    <col min="4839" max="4839" width="33.7109375" bestFit="1" customWidth="1"/>
    <col min="4840" max="4840" width="10.85546875" bestFit="1" customWidth="1"/>
    <col min="4841" max="4841" width="10.85546875" customWidth="1"/>
    <col min="4842" max="4842" width="23.42578125" bestFit="1" customWidth="1"/>
    <col min="4843" max="4844" width="6.85546875" customWidth="1"/>
    <col min="4845" max="4845" width="11.140625" customWidth="1"/>
    <col min="4846" max="4846" width="10.5703125" customWidth="1"/>
    <col min="4847" max="4847" width="7" customWidth="1"/>
    <col min="4848" max="4848" width="12.140625" customWidth="1"/>
    <col min="4849" max="4849" width="7.28515625" customWidth="1"/>
    <col min="4853" max="4853" width="11" customWidth="1"/>
    <col min="5095" max="5095" width="33.7109375" bestFit="1" customWidth="1"/>
    <col min="5096" max="5096" width="10.85546875" bestFit="1" customWidth="1"/>
    <col min="5097" max="5097" width="10.85546875" customWidth="1"/>
    <col min="5098" max="5098" width="23.42578125" bestFit="1" customWidth="1"/>
    <col min="5099" max="5100" width="6.85546875" customWidth="1"/>
    <col min="5101" max="5101" width="11.140625" customWidth="1"/>
    <col min="5102" max="5102" width="10.5703125" customWidth="1"/>
    <col min="5103" max="5103" width="7" customWidth="1"/>
    <col min="5104" max="5104" width="12.140625" customWidth="1"/>
    <col min="5105" max="5105" width="7.28515625" customWidth="1"/>
    <col min="5109" max="5109" width="11" customWidth="1"/>
    <col min="5351" max="5351" width="33.7109375" bestFit="1" customWidth="1"/>
    <col min="5352" max="5352" width="10.85546875" bestFit="1" customWidth="1"/>
    <col min="5353" max="5353" width="10.85546875" customWidth="1"/>
    <col min="5354" max="5354" width="23.42578125" bestFit="1" customWidth="1"/>
    <col min="5355" max="5356" width="6.85546875" customWidth="1"/>
    <col min="5357" max="5357" width="11.140625" customWidth="1"/>
    <col min="5358" max="5358" width="10.5703125" customWidth="1"/>
    <col min="5359" max="5359" width="7" customWidth="1"/>
    <col min="5360" max="5360" width="12.140625" customWidth="1"/>
    <col min="5361" max="5361" width="7.28515625" customWidth="1"/>
    <col min="5365" max="5365" width="11" customWidth="1"/>
    <col min="5607" max="5607" width="33.7109375" bestFit="1" customWidth="1"/>
    <col min="5608" max="5608" width="10.85546875" bestFit="1" customWidth="1"/>
    <col min="5609" max="5609" width="10.85546875" customWidth="1"/>
    <col min="5610" max="5610" width="23.42578125" bestFit="1" customWidth="1"/>
    <col min="5611" max="5612" width="6.85546875" customWidth="1"/>
    <col min="5613" max="5613" width="11.140625" customWidth="1"/>
    <col min="5614" max="5614" width="10.5703125" customWidth="1"/>
    <col min="5615" max="5615" width="7" customWidth="1"/>
    <col min="5616" max="5616" width="12.140625" customWidth="1"/>
    <col min="5617" max="5617" width="7.28515625" customWidth="1"/>
    <col min="5621" max="5621" width="11" customWidth="1"/>
    <col min="5863" max="5863" width="33.7109375" bestFit="1" customWidth="1"/>
    <col min="5864" max="5864" width="10.85546875" bestFit="1" customWidth="1"/>
    <col min="5865" max="5865" width="10.85546875" customWidth="1"/>
    <col min="5866" max="5866" width="23.42578125" bestFit="1" customWidth="1"/>
    <col min="5867" max="5868" width="6.85546875" customWidth="1"/>
    <col min="5869" max="5869" width="11.140625" customWidth="1"/>
    <col min="5870" max="5870" width="10.5703125" customWidth="1"/>
    <col min="5871" max="5871" width="7" customWidth="1"/>
    <col min="5872" max="5872" width="12.140625" customWidth="1"/>
    <col min="5873" max="5873" width="7.28515625" customWidth="1"/>
    <col min="5877" max="5877" width="11" customWidth="1"/>
    <col min="6119" max="6119" width="33.7109375" bestFit="1" customWidth="1"/>
    <col min="6120" max="6120" width="10.85546875" bestFit="1" customWidth="1"/>
    <col min="6121" max="6121" width="10.85546875" customWidth="1"/>
    <col min="6122" max="6122" width="23.42578125" bestFit="1" customWidth="1"/>
    <col min="6123" max="6124" width="6.85546875" customWidth="1"/>
    <col min="6125" max="6125" width="11.140625" customWidth="1"/>
    <col min="6126" max="6126" width="10.5703125" customWidth="1"/>
    <col min="6127" max="6127" width="7" customWidth="1"/>
    <col min="6128" max="6128" width="12.140625" customWidth="1"/>
    <col min="6129" max="6129" width="7.28515625" customWidth="1"/>
    <col min="6133" max="6133" width="11" customWidth="1"/>
    <col min="6375" max="6375" width="33.7109375" bestFit="1" customWidth="1"/>
    <col min="6376" max="6376" width="10.85546875" bestFit="1" customWidth="1"/>
    <col min="6377" max="6377" width="10.85546875" customWidth="1"/>
    <col min="6378" max="6378" width="23.42578125" bestFit="1" customWidth="1"/>
    <col min="6379" max="6380" width="6.85546875" customWidth="1"/>
    <col min="6381" max="6381" width="11.140625" customWidth="1"/>
    <col min="6382" max="6382" width="10.5703125" customWidth="1"/>
    <col min="6383" max="6383" width="7" customWidth="1"/>
    <col min="6384" max="6384" width="12.140625" customWidth="1"/>
    <col min="6385" max="6385" width="7.28515625" customWidth="1"/>
    <col min="6389" max="6389" width="11" customWidth="1"/>
    <col min="6631" max="6631" width="33.7109375" bestFit="1" customWidth="1"/>
    <col min="6632" max="6632" width="10.85546875" bestFit="1" customWidth="1"/>
    <col min="6633" max="6633" width="10.85546875" customWidth="1"/>
    <col min="6634" max="6634" width="23.42578125" bestFit="1" customWidth="1"/>
    <col min="6635" max="6636" width="6.85546875" customWidth="1"/>
    <col min="6637" max="6637" width="11.140625" customWidth="1"/>
    <col min="6638" max="6638" width="10.5703125" customWidth="1"/>
    <col min="6639" max="6639" width="7" customWidth="1"/>
    <col min="6640" max="6640" width="12.140625" customWidth="1"/>
    <col min="6641" max="6641" width="7.28515625" customWidth="1"/>
    <col min="6645" max="6645" width="11" customWidth="1"/>
    <col min="6887" max="6887" width="33.7109375" bestFit="1" customWidth="1"/>
    <col min="6888" max="6888" width="10.85546875" bestFit="1" customWidth="1"/>
    <col min="6889" max="6889" width="10.85546875" customWidth="1"/>
    <col min="6890" max="6890" width="23.42578125" bestFit="1" customWidth="1"/>
    <col min="6891" max="6892" width="6.85546875" customWidth="1"/>
    <col min="6893" max="6893" width="11.140625" customWidth="1"/>
    <col min="6894" max="6894" width="10.5703125" customWidth="1"/>
    <col min="6895" max="6895" width="7" customWidth="1"/>
    <col min="6896" max="6896" width="12.140625" customWidth="1"/>
    <col min="6897" max="6897" width="7.28515625" customWidth="1"/>
    <col min="6901" max="6901" width="11" customWidth="1"/>
    <col min="7143" max="7143" width="33.7109375" bestFit="1" customWidth="1"/>
    <col min="7144" max="7144" width="10.85546875" bestFit="1" customWidth="1"/>
    <col min="7145" max="7145" width="10.85546875" customWidth="1"/>
    <col min="7146" max="7146" width="23.42578125" bestFit="1" customWidth="1"/>
    <col min="7147" max="7148" width="6.85546875" customWidth="1"/>
    <col min="7149" max="7149" width="11.140625" customWidth="1"/>
    <col min="7150" max="7150" width="10.5703125" customWidth="1"/>
    <col min="7151" max="7151" width="7" customWidth="1"/>
    <col min="7152" max="7152" width="12.140625" customWidth="1"/>
    <col min="7153" max="7153" width="7.28515625" customWidth="1"/>
    <col min="7157" max="7157" width="11" customWidth="1"/>
    <col min="7399" max="7399" width="33.7109375" bestFit="1" customWidth="1"/>
    <col min="7400" max="7400" width="10.85546875" bestFit="1" customWidth="1"/>
    <col min="7401" max="7401" width="10.85546875" customWidth="1"/>
    <col min="7402" max="7402" width="23.42578125" bestFit="1" customWidth="1"/>
    <col min="7403" max="7404" width="6.85546875" customWidth="1"/>
    <col min="7405" max="7405" width="11.140625" customWidth="1"/>
    <col min="7406" max="7406" width="10.5703125" customWidth="1"/>
    <col min="7407" max="7407" width="7" customWidth="1"/>
    <col min="7408" max="7408" width="12.140625" customWidth="1"/>
    <col min="7409" max="7409" width="7.28515625" customWidth="1"/>
    <col min="7413" max="7413" width="11" customWidth="1"/>
    <col min="7655" max="7655" width="33.7109375" bestFit="1" customWidth="1"/>
    <col min="7656" max="7656" width="10.85546875" bestFit="1" customWidth="1"/>
    <col min="7657" max="7657" width="10.85546875" customWidth="1"/>
    <col min="7658" max="7658" width="23.42578125" bestFit="1" customWidth="1"/>
    <col min="7659" max="7660" width="6.85546875" customWidth="1"/>
    <col min="7661" max="7661" width="11.140625" customWidth="1"/>
    <col min="7662" max="7662" width="10.5703125" customWidth="1"/>
    <col min="7663" max="7663" width="7" customWidth="1"/>
    <col min="7664" max="7664" width="12.140625" customWidth="1"/>
    <col min="7665" max="7665" width="7.28515625" customWidth="1"/>
    <col min="7669" max="7669" width="11" customWidth="1"/>
    <col min="7911" max="7911" width="33.7109375" bestFit="1" customWidth="1"/>
    <col min="7912" max="7912" width="10.85546875" bestFit="1" customWidth="1"/>
    <col min="7913" max="7913" width="10.85546875" customWidth="1"/>
    <col min="7914" max="7914" width="23.42578125" bestFit="1" customWidth="1"/>
    <col min="7915" max="7916" width="6.85546875" customWidth="1"/>
    <col min="7917" max="7917" width="11.140625" customWidth="1"/>
    <col min="7918" max="7918" width="10.5703125" customWidth="1"/>
    <col min="7919" max="7919" width="7" customWidth="1"/>
    <col min="7920" max="7920" width="12.140625" customWidth="1"/>
    <col min="7921" max="7921" width="7.28515625" customWidth="1"/>
    <col min="7925" max="7925" width="11" customWidth="1"/>
    <col min="8167" max="8167" width="33.7109375" bestFit="1" customWidth="1"/>
    <col min="8168" max="8168" width="10.85546875" bestFit="1" customWidth="1"/>
    <col min="8169" max="8169" width="10.85546875" customWidth="1"/>
    <col min="8170" max="8170" width="23.42578125" bestFit="1" customWidth="1"/>
    <col min="8171" max="8172" width="6.85546875" customWidth="1"/>
    <col min="8173" max="8173" width="11.140625" customWidth="1"/>
    <col min="8174" max="8174" width="10.5703125" customWidth="1"/>
    <col min="8175" max="8175" width="7" customWidth="1"/>
    <col min="8176" max="8176" width="12.140625" customWidth="1"/>
    <col min="8177" max="8177" width="7.28515625" customWidth="1"/>
    <col min="8181" max="8181" width="11" customWidth="1"/>
    <col min="8423" max="8423" width="33.7109375" bestFit="1" customWidth="1"/>
    <col min="8424" max="8424" width="10.85546875" bestFit="1" customWidth="1"/>
    <col min="8425" max="8425" width="10.85546875" customWidth="1"/>
    <col min="8426" max="8426" width="23.42578125" bestFit="1" customWidth="1"/>
    <col min="8427" max="8428" width="6.85546875" customWidth="1"/>
    <col min="8429" max="8429" width="11.140625" customWidth="1"/>
    <col min="8430" max="8430" width="10.5703125" customWidth="1"/>
    <col min="8431" max="8431" width="7" customWidth="1"/>
    <col min="8432" max="8432" width="12.140625" customWidth="1"/>
    <col min="8433" max="8433" width="7.28515625" customWidth="1"/>
    <col min="8437" max="8437" width="11" customWidth="1"/>
    <col min="8679" max="8679" width="33.7109375" bestFit="1" customWidth="1"/>
    <col min="8680" max="8680" width="10.85546875" bestFit="1" customWidth="1"/>
    <col min="8681" max="8681" width="10.85546875" customWidth="1"/>
    <col min="8682" max="8682" width="23.42578125" bestFit="1" customWidth="1"/>
    <col min="8683" max="8684" width="6.85546875" customWidth="1"/>
    <col min="8685" max="8685" width="11.140625" customWidth="1"/>
    <col min="8686" max="8686" width="10.5703125" customWidth="1"/>
    <col min="8687" max="8687" width="7" customWidth="1"/>
    <col min="8688" max="8688" width="12.140625" customWidth="1"/>
    <col min="8689" max="8689" width="7.28515625" customWidth="1"/>
    <col min="8693" max="8693" width="11" customWidth="1"/>
    <col min="8935" max="8935" width="33.7109375" bestFit="1" customWidth="1"/>
    <col min="8936" max="8936" width="10.85546875" bestFit="1" customWidth="1"/>
    <col min="8937" max="8937" width="10.85546875" customWidth="1"/>
    <col min="8938" max="8938" width="23.42578125" bestFit="1" customWidth="1"/>
    <col min="8939" max="8940" width="6.85546875" customWidth="1"/>
    <col min="8941" max="8941" width="11.140625" customWidth="1"/>
    <col min="8942" max="8942" width="10.5703125" customWidth="1"/>
    <col min="8943" max="8943" width="7" customWidth="1"/>
    <col min="8944" max="8944" width="12.140625" customWidth="1"/>
    <col min="8945" max="8945" width="7.28515625" customWidth="1"/>
    <col min="8949" max="8949" width="11" customWidth="1"/>
    <col min="9191" max="9191" width="33.7109375" bestFit="1" customWidth="1"/>
    <col min="9192" max="9192" width="10.85546875" bestFit="1" customWidth="1"/>
    <col min="9193" max="9193" width="10.85546875" customWidth="1"/>
    <col min="9194" max="9194" width="23.42578125" bestFit="1" customWidth="1"/>
    <col min="9195" max="9196" width="6.85546875" customWidth="1"/>
    <col min="9197" max="9197" width="11.140625" customWidth="1"/>
    <col min="9198" max="9198" width="10.5703125" customWidth="1"/>
    <col min="9199" max="9199" width="7" customWidth="1"/>
    <col min="9200" max="9200" width="12.140625" customWidth="1"/>
    <col min="9201" max="9201" width="7.28515625" customWidth="1"/>
    <col min="9205" max="9205" width="11" customWidth="1"/>
    <col min="9447" max="9447" width="33.7109375" bestFit="1" customWidth="1"/>
    <col min="9448" max="9448" width="10.85546875" bestFit="1" customWidth="1"/>
    <col min="9449" max="9449" width="10.85546875" customWidth="1"/>
    <col min="9450" max="9450" width="23.42578125" bestFit="1" customWidth="1"/>
    <col min="9451" max="9452" width="6.85546875" customWidth="1"/>
    <col min="9453" max="9453" width="11.140625" customWidth="1"/>
    <col min="9454" max="9454" width="10.5703125" customWidth="1"/>
    <col min="9455" max="9455" width="7" customWidth="1"/>
    <col min="9456" max="9456" width="12.140625" customWidth="1"/>
    <col min="9457" max="9457" width="7.28515625" customWidth="1"/>
    <col min="9461" max="9461" width="11" customWidth="1"/>
    <col min="9703" max="9703" width="33.7109375" bestFit="1" customWidth="1"/>
    <col min="9704" max="9704" width="10.85546875" bestFit="1" customWidth="1"/>
    <col min="9705" max="9705" width="10.85546875" customWidth="1"/>
    <col min="9706" max="9706" width="23.42578125" bestFit="1" customWidth="1"/>
    <col min="9707" max="9708" width="6.85546875" customWidth="1"/>
    <col min="9709" max="9709" width="11.140625" customWidth="1"/>
    <col min="9710" max="9710" width="10.5703125" customWidth="1"/>
    <col min="9711" max="9711" width="7" customWidth="1"/>
    <col min="9712" max="9712" width="12.140625" customWidth="1"/>
    <col min="9713" max="9713" width="7.28515625" customWidth="1"/>
    <col min="9717" max="9717" width="11" customWidth="1"/>
    <col min="9959" max="9959" width="33.7109375" bestFit="1" customWidth="1"/>
    <col min="9960" max="9960" width="10.85546875" bestFit="1" customWidth="1"/>
    <col min="9961" max="9961" width="10.85546875" customWidth="1"/>
    <col min="9962" max="9962" width="23.42578125" bestFit="1" customWidth="1"/>
    <col min="9963" max="9964" width="6.85546875" customWidth="1"/>
    <col min="9965" max="9965" width="11.140625" customWidth="1"/>
    <col min="9966" max="9966" width="10.5703125" customWidth="1"/>
    <col min="9967" max="9967" width="7" customWidth="1"/>
    <col min="9968" max="9968" width="12.140625" customWidth="1"/>
    <col min="9969" max="9969" width="7.28515625" customWidth="1"/>
    <col min="9973" max="9973" width="11" customWidth="1"/>
    <col min="10215" max="10215" width="33.7109375" bestFit="1" customWidth="1"/>
    <col min="10216" max="10216" width="10.85546875" bestFit="1" customWidth="1"/>
    <col min="10217" max="10217" width="10.85546875" customWidth="1"/>
    <col min="10218" max="10218" width="23.42578125" bestFit="1" customWidth="1"/>
    <col min="10219" max="10220" width="6.85546875" customWidth="1"/>
    <col min="10221" max="10221" width="11.140625" customWidth="1"/>
    <col min="10222" max="10222" width="10.5703125" customWidth="1"/>
    <col min="10223" max="10223" width="7" customWidth="1"/>
    <col min="10224" max="10224" width="12.140625" customWidth="1"/>
    <col min="10225" max="10225" width="7.28515625" customWidth="1"/>
    <col min="10229" max="10229" width="11" customWidth="1"/>
    <col min="10471" max="10471" width="33.7109375" bestFit="1" customWidth="1"/>
    <col min="10472" max="10472" width="10.85546875" bestFit="1" customWidth="1"/>
    <col min="10473" max="10473" width="10.85546875" customWidth="1"/>
    <col min="10474" max="10474" width="23.42578125" bestFit="1" customWidth="1"/>
    <col min="10475" max="10476" width="6.85546875" customWidth="1"/>
    <col min="10477" max="10477" width="11.140625" customWidth="1"/>
    <col min="10478" max="10478" width="10.5703125" customWidth="1"/>
    <col min="10479" max="10479" width="7" customWidth="1"/>
    <col min="10480" max="10480" width="12.140625" customWidth="1"/>
    <col min="10481" max="10481" width="7.28515625" customWidth="1"/>
    <col min="10485" max="10485" width="11" customWidth="1"/>
    <col min="10727" max="10727" width="33.7109375" bestFit="1" customWidth="1"/>
    <col min="10728" max="10728" width="10.85546875" bestFit="1" customWidth="1"/>
    <col min="10729" max="10729" width="10.85546875" customWidth="1"/>
    <col min="10730" max="10730" width="23.42578125" bestFit="1" customWidth="1"/>
    <col min="10731" max="10732" width="6.85546875" customWidth="1"/>
    <col min="10733" max="10733" width="11.140625" customWidth="1"/>
    <col min="10734" max="10734" width="10.5703125" customWidth="1"/>
    <col min="10735" max="10735" width="7" customWidth="1"/>
    <col min="10736" max="10736" width="12.140625" customWidth="1"/>
    <col min="10737" max="10737" width="7.28515625" customWidth="1"/>
    <col min="10741" max="10741" width="11" customWidth="1"/>
    <col min="10983" max="10983" width="33.7109375" bestFit="1" customWidth="1"/>
    <col min="10984" max="10984" width="10.85546875" bestFit="1" customWidth="1"/>
    <col min="10985" max="10985" width="10.85546875" customWidth="1"/>
    <col min="10986" max="10986" width="23.42578125" bestFit="1" customWidth="1"/>
    <col min="10987" max="10988" width="6.85546875" customWidth="1"/>
    <col min="10989" max="10989" width="11.140625" customWidth="1"/>
    <col min="10990" max="10990" width="10.5703125" customWidth="1"/>
    <col min="10991" max="10991" width="7" customWidth="1"/>
    <col min="10992" max="10992" width="12.140625" customWidth="1"/>
    <col min="10993" max="10993" width="7.28515625" customWidth="1"/>
    <col min="10997" max="10997" width="11" customWidth="1"/>
    <col min="11239" max="11239" width="33.7109375" bestFit="1" customWidth="1"/>
    <col min="11240" max="11240" width="10.85546875" bestFit="1" customWidth="1"/>
    <col min="11241" max="11241" width="10.85546875" customWidth="1"/>
    <col min="11242" max="11242" width="23.42578125" bestFit="1" customWidth="1"/>
    <col min="11243" max="11244" width="6.85546875" customWidth="1"/>
    <col min="11245" max="11245" width="11.140625" customWidth="1"/>
    <col min="11246" max="11246" width="10.5703125" customWidth="1"/>
    <col min="11247" max="11247" width="7" customWidth="1"/>
    <col min="11248" max="11248" width="12.140625" customWidth="1"/>
    <col min="11249" max="11249" width="7.28515625" customWidth="1"/>
    <col min="11253" max="11253" width="11" customWidth="1"/>
    <col min="11495" max="11495" width="33.7109375" bestFit="1" customWidth="1"/>
    <col min="11496" max="11496" width="10.85546875" bestFit="1" customWidth="1"/>
    <col min="11497" max="11497" width="10.85546875" customWidth="1"/>
    <col min="11498" max="11498" width="23.42578125" bestFit="1" customWidth="1"/>
    <col min="11499" max="11500" width="6.85546875" customWidth="1"/>
    <col min="11501" max="11501" width="11.140625" customWidth="1"/>
    <col min="11502" max="11502" width="10.5703125" customWidth="1"/>
    <col min="11503" max="11503" width="7" customWidth="1"/>
    <col min="11504" max="11504" width="12.140625" customWidth="1"/>
    <col min="11505" max="11505" width="7.28515625" customWidth="1"/>
    <col min="11509" max="11509" width="11" customWidth="1"/>
    <col min="11751" max="11751" width="33.7109375" bestFit="1" customWidth="1"/>
    <col min="11752" max="11752" width="10.85546875" bestFit="1" customWidth="1"/>
    <col min="11753" max="11753" width="10.85546875" customWidth="1"/>
    <col min="11754" max="11754" width="23.42578125" bestFit="1" customWidth="1"/>
    <col min="11755" max="11756" width="6.85546875" customWidth="1"/>
    <col min="11757" max="11757" width="11.140625" customWidth="1"/>
    <col min="11758" max="11758" width="10.5703125" customWidth="1"/>
    <col min="11759" max="11759" width="7" customWidth="1"/>
    <col min="11760" max="11760" width="12.140625" customWidth="1"/>
    <col min="11761" max="11761" width="7.28515625" customWidth="1"/>
    <col min="11765" max="11765" width="11" customWidth="1"/>
    <col min="12007" max="12007" width="33.7109375" bestFit="1" customWidth="1"/>
    <col min="12008" max="12008" width="10.85546875" bestFit="1" customWidth="1"/>
    <col min="12009" max="12009" width="10.85546875" customWidth="1"/>
    <col min="12010" max="12010" width="23.42578125" bestFit="1" customWidth="1"/>
    <col min="12011" max="12012" width="6.85546875" customWidth="1"/>
    <col min="12013" max="12013" width="11.140625" customWidth="1"/>
    <col min="12014" max="12014" width="10.5703125" customWidth="1"/>
    <col min="12015" max="12015" width="7" customWidth="1"/>
    <col min="12016" max="12016" width="12.140625" customWidth="1"/>
    <col min="12017" max="12017" width="7.28515625" customWidth="1"/>
    <col min="12021" max="12021" width="11" customWidth="1"/>
    <col min="12263" max="12263" width="33.7109375" bestFit="1" customWidth="1"/>
    <col min="12264" max="12264" width="10.85546875" bestFit="1" customWidth="1"/>
    <col min="12265" max="12265" width="10.85546875" customWidth="1"/>
    <col min="12266" max="12266" width="23.42578125" bestFit="1" customWidth="1"/>
    <col min="12267" max="12268" width="6.85546875" customWidth="1"/>
    <col min="12269" max="12269" width="11.140625" customWidth="1"/>
    <col min="12270" max="12270" width="10.5703125" customWidth="1"/>
    <col min="12271" max="12271" width="7" customWidth="1"/>
    <col min="12272" max="12272" width="12.140625" customWidth="1"/>
    <col min="12273" max="12273" width="7.28515625" customWidth="1"/>
    <col min="12277" max="12277" width="11" customWidth="1"/>
    <col min="12519" max="12519" width="33.7109375" bestFit="1" customWidth="1"/>
    <col min="12520" max="12520" width="10.85546875" bestFit="1" customWidth="1"/>
    <col min="12521" max="12521" width="10.85546875" customWidth="1"/>
    <col min="12522" max="12522" width="23.42578125" bestFit="1" customWidth="1"/>
    <col min="12523" max="12524" width="6.85546875" customWidth="1"/>
    <col min="12525" max="12525" width="11.140625" customWidth="1"/>
    <col min="12526" max="12526" width="10.5703125" customWidth="1"/>
    <col min="12527" max="12527" width="7" customWidth="1"/>
    <col min="12528" max="12528" width="12.140625" customWidth="1"/>
    <col min="12529" max="12529" width="7.28515625" customWidth="1"/>
    <col min="12533" max="12533" width="11" customWidth="1"/>
    <col min="12775" max="12775" width="33.7109375" bestFit="1" customWidth="1"/>
    <col min="12776" max="12776" width="10.85546875" bestFit="1" customWidth="1"/>
    <col min="12777" max="12777" width="10.85546875" customWidth="1"/>
    <col min="12778" max="12778" width="23.42578125" bestFit="1" customWidth="1"/>
    <col min="12779" max="12780" width="6.85546875" customWidth="1"/>
    <col min="12781" max="12781" width="11.140625" customWidth="1"/>
    <col min="12782" max="12782" width="10.5703125" customWidth="1"/>
    <col min="12783" max="12783" width="7" customWidth="1"/>
    <col min="12784" max="12784" width="12.140625" customWidth="1"/>
    <col min="12785" max="12785" width="7.28515625" customWidth="1"/>
    <col min="12789" max="12789" width="11" customWidth="1"/>
    <col min="13031" max="13031" width="33.7109375" bestFit="1" customWidth="1"/>
    <col min="13032" max="13032" width="10.85546875" bestFit="1" customWidth="1"/>
    <col min="13033" max="13033" width="10.85546875" customWidth="1"/>
    <col min="13034" max="13034" width="23.42578125" bestFit="1" customWidth="1"/>
    <col min="13035" max="13036" width="6.85546875" customWidth="1"/>
    <col min="13037" max="13037" width="11.140625" customWidth="1"/>
    <col min="13038" max="13038" width="10.5703125" customWidth="1"/>
    <col min="13039" max="13039" width="7" customWidth="1"/>
    <col min="13040" max="13040" width="12.140625" customWidth="1"/>
    <col min="13041" max="13041" width="7.28515625" customWidth="1"/>
    <col min="13045" max="13045" width="11" customWidth="1"/>
    <col min="13287" max="13287" width="33.7109375" bestFit="1" customWidth="1"/>
    <col min="13288" max="13288" width="10.85546875" bestFit="1" customWidth="1"/>
    <col min="13289" max="13289" width="10.85546875" customWidth="1"/>
    <col min="13290" max="13290" width="23.42578125" bestFit="1" customWidth="1"/>
    <col min="13291" max="13292" width="6.85546875" customWidth="1"/>
    <col min="13293" max="13293" width="11.140625" customWidth="1"/>
    <col min="13294" max="13294" width="10.5703125" customWidth="1"/>
    <col min="13295" max="13295" width="7" customWidth="1"/>
    <col min="13296" max="13296" width="12.140625" customWidth="1"/>
    <col min="13297" max="13297" width="7.28515625" customWidth="1"/>
    <col min="13301" max="13301" width="11" customWidth="1"/>
    <col min="13543" max="13543" width="33.7109375" bestFit="1" customWidth="1"/>
    <col min="13544" max="13544" width="10.85546875" bestFit="1" customWidth="1"/>
    <col min="13545" max="13545" width="10.85546875" customWidth="1"/>
    <col min="13546" max="13546" width="23.42578125" bestFit="1" customWidth="1"/>
    <col min="13547" max="13548" width="6.85546875" customWidth="1"/>
    <col min="13549" max="13549" width="11.140625" customWidth="1"/>
    <col min="13550" max="13550" width="10.5703125" customWidth="1"/>
    <col min="13551" max="13551" width="7" customWidth="1"/>
    <col min="13552" max="13552" width="12.140625" customWidth="1"/>
    <col min="13553" max="13553" width="7.28515625" customWidth="1"/>
    <col min="13557" max="13557" width="11" customWidth="1"/>
    <col min="13799" max="13799" width="33.7109375" bestFit="1" customWidth="1"/>
    <col min="13800" max="13800" width="10.85546875" bestFit="1" customWidth="1"/>
    <col min="13801" max="13801" width="10.85546875" customWidth="1"/>
    <col min="13802" max="13802" width="23.42578125" bestFit="1" customWidth="1"/>
    <col min="13803" max="13804" width="6.85546875" customWidth="1"/>
    <col min="13805" max="13805" width="11.140625" customWidth="1"/>
    <col min="13806" max="13806" width="10.5703125" customWidth="1"/>
    <col min="13807" max="13807" width="7" customWidth="1"/>
    <col min="13808" max="13808" width="12.140625" customWidth="1"/>
    <col min="13809" max="13809" width="7.28515625" customWidth="1"/>
    <col min="13813" max="13813" width="11" customWidth="1"/>
    <col min="14055" max="14055" width="33.7109375" bestFit="1" customWidth="1"/>
    <col min="14056" max="14056" width="10.85546875" bestFit="1" customWidth="1"/>
    <col min="14057" max="14057" width="10.85546875" customWidth="1"/>
    <col min="14058" max="14058" width="23.42578125" bestFit="1" customWidth="1"/>
    <col min="14059" max="14060" width="6.85546875" customWidth="1"/>
    <col min="14061" max="14061" width="11.140625" customWidth="1"/>
    <col min="14062" max="14062" width="10.5703125" customWidth="1"/>
    <col min="14063" max="14063" width="7" customWidth="1"/>
    <col min="14064" max="14064" width="12.140625" customWidth="1"/>
    <col min="14065" max="14065" width="7.28515625" customWidth="1"/>
    <col min="14069" max="14069" width="11" customWidth="1"/>
    <col min="14311" max="14311" width="33.7109375" bestFit="1" customWidth="1"/>
    <col min="14312" max="14312" width="10.85546875" bestFit="1" customWidth="1"/>
    <col min="14313" max="14313" width="10.85546875" customWidth="1"/>
    <col min="14314" max="14314" width="23.42578125" bestFit="1" customWidth="1"/>
    <col min="14315" max="14316" width="6.85546875" customWidth="1"/>
    <col min="14317" max="14317" width="11.140625" customWidth="1"/>
    <col min="14318" max="14318" width="10.5703125" customWidth="1"/>
    <col min="14319" max="14319" width="7" customWidth="1"/>
    <col min="14320" max="14320" width="12.140625" customWidth="1"/>
    <col min="14321" max="14321" width="7.28515625" customWidth="1"/>
    <col min="14325" max="14325" width="11" customWidth="1"/>
    <col min="14567" max="14567" width="33.7109375" bestFit="1" customWidth="1"/>
    <col min="14568" max="14568" width="10.85546875" bestFit="1" customWidth="1"/>
    <col min="14569" max="14569" width="10.85546875" customWidth="1"/>
    <col min="14570" max="14570" width="23.42578125" bestFit="1" customWidth="1"/>
    <col min="14571" max="14572" width="6.85546875" customWidth="1"/>
    <col min="14573" max="14573" width="11.140625" customWidth="1"/>
    <col min="14574" max="14574" width="10.5703125" customWidth="1"/>
    <col min="14575" max="14575" width="7" customWidth="1"/>
    <col min="14576" max="14576" width="12.140625" customWidth="1"/>
    <col min="14577" max="14577" width="7.28515625" customWidth="1"/>
    <col min="14581" max="14581" width="11" customWidth="1"/>
    <col min="14823" max="14823" width="33.7109375" bestFit="1" customWidth="1"/>
    <col min="14824" max="14824" width="10.85546875" bestFit="1" customWidth="1"/>
    <col min="14825" max="14825" width="10.85546875" customWidth="1"/>
    <col min="14826" max="14826" width="23.42578125" bestFit="1" customWidth="1"/>
    <col min="14827" max="14828" width="6.85546875" customWidth="1"/>
    <col min="14829" max="14829" width="11.140625" customWidth="1"/>
    <col min="14830" max="14830" width="10.5703125" customWidth="1"/>
    <col min="14831" max="14831" width="7" customWidth="1"/>
    <col min="14832" max="14832" width="12.140625" customWidth="1"/>
    <col min="14833" max="14833" width="7.28515625" customWidth="1"/>
    <col min="14837" max="14837" width="11" customWidth="1"/>
    <col min="15079" max="15079" width="33.7109375" bestFit="1" customWidth="1"/>
    <col min="15080" max="15080" width="10.85546875" bestFit="1" customWidth="1"/>
    <col min="15081" max="15081" width="10.85546875" customWidth="1"/>
    <col min="15082" max="15082" width="23.42578125" bestFit="1" customWidth="1"/>
    <col min="15083" max="15084" width="6.85546875" customWidth="1"/>
    <col min="15085" max="15085" width="11.140625" customWidth="1"/>
    <col min="15086" max="15086" width="10.5703125" customWidth="1"/>
    <col min="15087" max="15087" width="7" customWidth="1"/>
    <col min="15088" max="15088" width="12.140625" customWidth="1"/>
    <col min="15089" max="15089" width="7.28515625" customWidth="1"/>
    <col min="15093" max="15093" width="11" customWidth="1"/>
    <col min="15335" max="15335" width="33.7109375" bestFit="1" customWidth="1"/>
    <col min="15336" max="15336" width="10.85546875" bestFit="1" customWidth="1"/>
    <col min="15337" max="15337" width="10.85546875" customWidth="1"/>
    <col min="15338" max="15338" width="23.42578125" bestFit="1" customWidth="1"/>
    <col min="15339" max="15340" width="6.85546875" customWidth="1"/>
    <col min="15341" max="15341" width="11.140625" customWidth="1"/>
    <col min="15342" max="15342" width="10.5703125" customWidth="1"/>
    <col min="15343" max="15343" width="7" customWidth="1"/>
    <col min="15344" max="15344" width="12.140625" customWidth="1"/>
    <col min="15345" max="15345" width="7.28515625" customWidth="1"/>
    <col min="15349" max="15349" width="11" customWidth="1"/>
    <col min="15591" max="15591" width="33.7109375" bestFit="1" customWidth="1"/>
    <col min="15592" max="15592" width="10.85546875" bestFit="1" customWidth="1"/>
    <col min="15593" max="15593" width="10.85546875" customWidth="1"/>
    <col min="15594" max="15594" width="23.42578125" bestFit="1" customWidth="1"/>
    <col min="15595" max="15596" width="6.85546875" customWidth="1"/>
    <col min="15597" max="15597" width="11.140625" customWidth="1"/>
    <col min="15598" max="15598" width="10.5703125" customWidth="1"/>
    <col min="15599" max="15599" width="7" customWidth="1"/>
    <col min="15600" max="15600" width="12.140625" customWidth="1"/>
    <col min="15601" max="15601" width="7.28515625" customWidth="1"/>
    <col min="15605" max="15605" width="11" customWidth="1"/>
    <col min="15847" max="15847" width="33.7109375" bestFit="1" customWidth="1"/>
    <col min="15848" max="15848" width="10.85546875" bestFit="1" customWidth="1"/>
    <col min="15849" max="15849" width="10.85546875" customWidth="1"/>
    <col min="15850" max="15850" width="23.42578125" bestFit="1" customWidth="1"/>
    <col min="15851" max="15852" width="6.85546875" customWidth="1"/>
    <col min="15853" max="15853" width="11.140625" customWidth="1"/>
    <col min="15854" max="15854" width="10.5703125" customWidth="1"/>
    <col min="15855" max="15855" width="7" customWidth="1"/>
    <col min="15856" max="15856" width="12.140625" customWidth="1"/>
    <col min="15857" max="15857" width="7.28515625" customWidth="1"/>
    <col min="15861" max="15861" width="11" customWidth="1"/>
    <col min="16103" max="16103" width="33.7109375" bestFit="1" customWidth="1"/>
    <col min="16104" max="16104" width="10.85546875" bestFit="1" customWidth="1"/>
    <col min="16105" max="16105" width="10.85546875" customWidth="1"/>
    <col min="16106" max="16106" width="23.42578125" bestFit="1" customWidth="1"/>
    <col min="16107" max="16108" width="6.85546875" customWidth="1"/>
    <col min="16109" max="16109" width="11.140625" customWidth="1"/>
    <col min="16110" max="16110" width="10.5703125" customWidth="1"/>
    <col min="16111" max="16111" width="7" customWidth="1"/>
    <col min="16112" max="16112" width="12.140625" customWidth="1"/>
    <col min="16113" max="16113" width="7.28515625" customWidth="1"/>
    <col min="16117" max="16117" width="11" customWidth="1"/>
  </cols>
  <sheetData>
    <row r="1" spans="1:35" ht="46.5" customHeight="1" x14ac:dyDescent="0.25">
      <c r="A1" s="19"/>
      <c r="B1" s="19"/>
      <c r="C1" s="20"/>
      <c r="D1" s="20"/>
      <c r="F1" s="176" t="s">
        <v>60</v>
      </c>
      <c r="G1" s="176"/>
      <c r="H1" s="176"/>
      <c r="I1" s="176"/>
      <c r="J1" s="177"/>
      <c r="K1" s="178" t="s">
        <v>61</v>
      </c>
      <c r="L1" s="179"/>
      <c r="M1" s="179"/>
      <c r="N1" s="179"/>
      <c r="O1" s="180"/>
      <c r="P1" s="181" t="s">
        <v>63</v>
      </c>
      <c r="Q1" s="182"/>
      <c r="R1" s="182"/>
      <c r="S1" s="182"/>
      <c r="T1" s="183"/>
      <c r="U1" s="184" t="s">
        <v>67</v>
      </c>
      <c r="V1" s="185"/>
      <c r="W1" s="185"/>
      <c r="X1" s="185"/>
      <c r="Y1" s="186"/>
      <c r="Z1" s="173" t="s">
        <v>68</v>
      </c>
      <c r="AA1" s="174"/>
      <c r="AB1" s="174"/>
      <c r="AC1" s="174"/>
      <c r="AD1" s="175"/>
      <c r="AE1" s="176" t="s">
        <v>73</v>
      </c>
      <c r="AF1" s="176"/>
      <c r="AG1" s="176"/>
      <c r="AH1" s="176"/>
      <c r="AI1" s="176"/>
    </row>
    <row r="2" spans="1:35" ht="39" x14ac:dyDescent="0.25">
      <c r="A2" s="21" t="s">
        <v>0</v>
      </c>
      <c r="B2" s="21"/>
      <c r="C2" s="21" t="s">
        <v>1</v>
      </c>
      <c r="D2" s="22" t="s">
        <v>2</v>
      </c>
      <c r="E2" s="54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5" t="s">
        <v>8</v>
      </c>
      <c r="K2" s="3" t="s">
        <v>4</v>
      </c>
      <c r="L2" s="3" t="s">
        <v>5</v>
      </c>
      <c r="M2" s="3" t="s">
        <v>6</v>
      </c>
      <c r="N2" s="3" t="s">
        <v>7</v>
      </c>
      <c r="O2" s="35" t="s">
        <v>8</v>
      </c>
      <c r="P2" s="3" t="s">
        <v>4</v>
      </c>
      <c r="Q2" s="3" t="s">
        <v>5</v>
      </c>
      <c r="R2" s="3" t="s">
        <v>6</v>
      </c>
      <c r="S2" s="3" t="s">
        <v>7</v>
      </c>
      <c r="T2" s="35" t="s">
        <v>8</v>
      </c>
      <c r="U2" s="3" t="s">
        <v>4</v>
      </c>
      <c r="V2" s="3" t="s">
        <v>5</v>
      </c>
      <c r="W2" s="3" t="s">
        <v>6</v>
      </c>
      <c r="X2" s="3" t="s">
        <v>7</v>
      </c>
      <c r="Y2" s="35" t="s">
        <v>8</v>
      </c>
      <c r="Z2" s="3" t="s">
        <v>4</v>
      </c>
      <c r="AA2" s="3" t="s">
        <v>5</v>
      </c>
      <c r="AB2" s="3" t="s">
        <v>6</v>
      </c>
      <c r="AC2" s="3" t="s">
        <v>7</v>
      </c>
      <c r="AD2" s="35" t="s">
        <v>8</v>
      </c>
      <c r="AE2" s="3" t="s">
        <v>4</v>
      </c>
      <c r="AF2" s="3" t="s">
        <v>5</v>
      </c>
      <c r="AG2" s="3" t="s">
        <v>6</v>
      </c>
      <c r="AH2" s="3" t="s">
        <v>7</v>
      </c>
      <c r="AI2" s="4" t="s">
        <v>8</v>
      </c>
    </row>
    <row r="3" spans="1:35" x14ac:dyDescent="0.25">
      <c r="A3" s="23"/>
      <c r="B3" s="23"/>
      <c r="C3" s="23"/>
      <c r="D3" s="23"/>
      <c r="E3" s="55"/>
      <c r="F3" s="5"/>
      <c r="G3" s="6"/>
      <c r="H3" s="6"/>
      <c r="I3" s="7"/>
      <c r="J3" s="36"/>
      <c r="K3" s="5"/>
      <c r="L3" s="6"/>
      <c r="M3" s="6"/>
      <c r="N3" s="7"/>
      <c r="O3" s="36"/>
      <c r="P3" s="5"/>
      <c r="Q3" s="6"/>
      <c r="R3" s="6"/>
      <c r="S3" s="7"/>
      <c r="T3" s="36"/>
      <c r="U3" s="5"/>
      <c r="V3" s="6"/>
      <c r="W3" s="6"/>
      <c r="X3" s="7"/>
      <c r="Y3" s="36"/>
      <c r="Z3" s="5"/>
      <c r="AA3" s="6"/>
      <c r="AB3" s="6"/>
      <c r="AC3" s="46"/>
      <c r="AD3" s="36"/>
      <c r="AE3" s="5"/>
      <c r="AF3" s="6"/>
      <c r="AG3" s="6"/>
      <c r="AH3" s="7"/>
      <c r="AI3" s="6"/>
    </row>
    <row r="4" spans="1:35" ht="30" customHeight="1" x14ac:dyDescent="0.25">
      <c r="A4" s="25"/>
      <c r="B4" s="25"/>
      <c r="C4" s="159" t="s">
        <v>130</v>
      </c>
      <c r="D4" s="23"/>
      <c r="E4" s="55"/>
      <c r="F4" s="5"/>
      <c r="G4" s="6"/>
      <c r="H4" s="6"/>
      <c r="I4" s="7"/>
      <c r="J4" s="36"/>
      <c r="K4" s="5"/>
      <c r="L4" s="6"/>
      <c r="M4" s="6"/>
      <c r="N4" s="7"/>
      <c r="O4" s="36"/>
      <c r="P4" s="5"/>
      <c r="Q4" s="6"/>
      <c r="R4" s="6"/>
      <c r="S4" s="7"/>
      <c r="T4" s="36"/>
      <c r="U4" s="5"/>
      <c r="V4" s="6"/>
      <c r="W4" s="6"/>
      <c r="X4" s="7"/>
      <c r="Y4" s="36"/>
      <c r="Z4" s="5"/>
      <c r="AA4" s="6"/>
      <c r="AB4" s="6"/>
      <c r="AC4" s="46"/>
      <c r="AD4" s="36"/>
      <c r="AE4" s="5"/>
      <c r="AF4" s="6"/>
      <c r="AG4" s="6"/>
      <c r="AH4" s="7"/>
      <c r="AI4" s="6"/>
    </row>
    <row r="5" spans="1:35" x14ac:dyDescent="0.25">
      <c r="A5" s="23">
        <v>350</v>
      </c>
      <c r="B5" s="23" t="s">
        <v>9</v>
      </c>
      <c r="C5" s="146" t="s">
        <v>10</v>
      </c>
      <c r="D5" s="23">
        <v>2400</v>
      </c>
      <c r="E5" s="56" t="s">
        <v>11</v>
      </c>
      <c r="F5" s="8"/>
      <c r="G5" s="9"/>
      <c r="H5" s="9">
        <v>19.2</v>
      </c>
      <c r="I5" s="9">
        <f>H5*A5</f>
        <v>6720</v>
      </c>
      <c r="J5" s="37"/>
      <c r="K5" s="8">
        <v>34</v>
      </c>
      <c r="L5" s="9">
        <f>K5*A5</f>
        <v>11900</v>
      </c>
      <c r="M5" s="9">
        <v>17.79</v>
      </c>
      <c r="N5" s="9">
        <f>M5*A5</f>
        <v>6226.5</v>
      </c>
      <c r="O5" s="37"/>
      <c r="P5" s="8">
        <v>58.74</v>
      </c>
      <c r="Q5" s="9">
        <f>P5*A5</f>
        <v>20559</v>
      </c>
      <c r="R5" s="9">
        <v>17.97</v>
      </c>
      <c r="S5" s="9">
        <f>R5*A5</f>
        <v>6289.5</v>
      </c>
      <c r="T5" s="37"/>
      <c r="U5" s="8">
        <f>SUM(W5/0.5)</f>
        <v>34.14</v>
      </c>
      <c r="V5" s="9">
        <f>U5*A5</f>
        <v>11949</v>
      </c>
      <c r="W5" s="145">
        <v>17.07</v>
      </c>
      <c r="X5" s="9">
        <f>W5*A5</f>
        <v>5974.5</v>
      </c>
      <c r="Y5" s="37" t="s">
        <v>64</v>
      </c>
      <c r="Z5" s="8"/>
      <c r="AA5" s="9"/>
      <c r="AB5" s="9">
        <v>18.25</v>
      </c>
      <c r="AC5" s="9">
        <f>AB5*A5</f>
        <v>6387.5</v>
      </c>
      <c r="AD5" s="37"/>
      <c r="AE5" s="8">
        <v>0</v>
      </c>
      <c r="AF5" s="9">
        <v>0</v>
      </c>
      <c r="AG5" s="9">
        <v>0</v>
      </c>
      <c r="AH5" s="9">
        <v>0</v>
      </c>
      <c r="AI5" s="9" t="s">
        <v>69</v>
      </c>
    </row>
    <row r="6" spans="1:35" ht="25.5" customHeight="1" x14ac:dyDescent="0.25">
      <c r="A6" s="25"/>
      <c r="B6" s="25"/>
      <c r="C6" s="146" t="s">
        <v>12</v>
      </c>
      <c r="D6" s="23"/>
      <c r="E6" s="56"/>
      <c r="F6" s="8"/>
      <c r="G6" s="9"/>
      <c r="H6" s="9"/>
      <c r="I6" s="9"/>
      <c r="J6" s="37"/>
      <c r="K6" s="8"/>
      <c r="L6" s="9"/>
      <c r="M6" s="9"/>
      <c r="N6" s="9"/>
      <c r="O6" s="37"/>
      <c r="P6" s="8"/>
      <c r="Q6" s="9"/>
      <c r="R6" s="9"/>
      <c r="S6" s="9"/>
      <c r="T6" s="37"/>
      <c r="U6" s="8"/>
      <c r="V6" s="9"/>
      <c r="W6" s="9"/>
      <c r="X6" s="9"/>
      <c r="Y6" s="37"/>
      <c r="Z6" s="8"/>
      <c r="AA6" s="9"/>
      <c r="AB6" s="9"/>
      <c r="AC6" s="9"/>
      <c r="AD6" s="37"/>
      <c r="AE6" s="8"/>
      <c r="AF6" s="9"/>
      <c r="AG6" s="9"/>
      <c r="AH6" s="9"/>
      <c r="AI6" s="9"/>
    </row>
    <row r="7" spans="1:35" x14ac:dyDescent="0.25">
      <c r="A7" s="23"/>
      <c r="B7" s="23"/>
      <c r="C7" s="23"/>
      <c r="D7" s="23"/>
      <c r="E7" s="56"/>
      <c r="F7" s="8"/>
      <c r="G7" s="9"/>
      <c r="H7" s="9"/>
      <c r="I7" s="9"/>
      <c r="J7" s="37"/>
      <c r="K7" s="8"/>
      <c r="L7" s="9"/>
      <c r="M7" s="9"/>
      <c r="N7" s="9"/>
      <c r="O7" s="37"/>
      <c r="P7" s="8"/>
      <c r="Q7" s="9"/>
      <c r="R7" s="9"/>
      <c r="S7" s="9"/>
      <c r="T7" s="37"/>
      <c r="U7" s="8"/>
      <c r="V7" s="9"/>
      <c r="W7" s="9"/>
      <c r="X7" s="9"/>
      <c r="Y7" s="37"/>
      <c r="Z7" s="8"/>
      <c r="AA7" s="9"/>
      <c r="AB7" s="9"/>
      <c r="AC7" s="9"/>
      <c r="AD7" s="37"/>
      <c r="AE7" s="8"/>
      <c r="AF7" s="9"/>
      <c r="AG7" s="9"/>
      <c r="AH7" s="9"/>
      <c r="AI7" s="9"/>
    </row>
    <row r="8" spans="1:35" ht="25.5" customHeight="1" x14ac:dyDescent="0.25">
      <c r="A8" s="25"/>
      <c r="B8" s="25"/>
      <c r="C8" s="23"/>
      <c r="D8" s="23"/>
      <c r="E8" s="56"/>
      <c r="F8" s="8"/>
      <c r="G8" s="9"/>
      <c r="H8" s="9"/>
      <c r="I8" s="9"/>
      <c r="J8" s="37"/>
      <c r="K8" s="8"/>
      <c r="L8" s="9"/>
      <c r="M8" s="9"/>
      <c r="N8" s="9"/>
      <c r="O8" s="37"/>
      <c r="P8" s="8"/>
      <c r="Q8" s="9"/>
      <c r="R8" s="9"/>
      <c r="S8" s="9"/>
      <c r="T8" s="37"/>
      <c r="U8" s="8"/>
      <c r="V8" s="9"/>
      <c r="W8" s="9"/>
      <c r="X8" s="9"/>
      <c r="Y8" s="37"/>
      <c r="Z8" s="8"/>
      <c r="AA8" s="9"/>
      <c r="AB8" s="9"/>
      <c r="AC8" s="9"/>
      <c r="AD8" s="37"/>
      <c r="AE8" s="8"/>
      <c r="AF8" s="9"/>
      <c r="AG8" s="9"/>
      <c r="AH8" s="9"/>
      <c r="AI8" s="9"/>
    </row>
    <row r="9" spans="1:35" x14ac:dyDescent="0.25">
      <c r="A9" s="25"/>
      <c r="B9" s="25"/>
      <c r="C9" s="25"/>
      <c r="D9" s="23"/>
      <c r="E9" s="56"/>
      <c r="F9" s="8"/>
      <c r="G9" s="9"/>
      <c r="H9" s="9"/>
      <c r="I9" s="9"/>
      <c r="J9" s="37"/>
      <c r="K9" s="8"/>
      <c r="L9" s="9"/>
      <c r="M9" s="9"/>
      <c r="N9" s="9"/>
      <c r="O9" s="37"/>
      <c r="P9" s="8"/>
      <c r="Q9" s="9"/>
      <c r="R9" s="9"/>
      <c r="S9" s="9"/>
      <c r="T9" s="37"/>
      <c r="U9" s="8"/>
      <c r="V9" s="9"/>
      <c r="W9" s="9"/>
      <c r="X9" s="9"/>
      <c r="Y9" s="37"/>
      <c r="Z9" s="8"/>
      <c r="AA9" s="9"/>
      <c r="AB9" s="9"/>
      <c r="AC9" s="9"/>
      <c r="AD9" s="37"/>
      <c r="AE9" s="8"/>
      <c r="AF9" s="9"/>
      <c r="AG9" s="9"/>
      <c r="AH9" s="9"/>
      <c r="AI9" s="9"/>
    </row>
    <row r="10" spans="1:35" ht="25.5" customHeight="1" x14ac:dyDescent="0.25">
      <c r="A10" s="23">
        <v>300</v>
      </c>
      <c r="B10" s="23" t="s">
        <v>9</v>
      </c>
      <c r="C10" s="146" t="s">
        <v>13</v>
      </c>
      <c r="D10" s="23">
        <v>4000</v>
      </c>
      <c r="E10" s="56" t="s">
        <v>14</v>
      </c>
      <c r="F10" s="8"/>
      <c r="G10" s="9"/>
      <c r="H10" s="9">
        <v>17.649999999999999</v>
      </c>
      <c r="I10" s="9">
        <f>H10*A10</f>
        <v>5295</v>
      </c>
      <c r="J10" s="37"/>
      <c r="K10" s="8">
        <v>30</v>
      </c>
      <c r="L10" s="9">
        <f>K10*A10</f>
        <v>9000</v>
      </c>
      <c r="M10" s="9">
        <v>16.399999999999999</v>
      </c>
      <c r="N10" s="9">
        <f>M10*A10</f>
        <v>4920</v>
      </c>
      <c r="O10" s="37"/>
      <c r="P10" s="8">
        <v>48.9</v>
      </c>
      <c r="Q10" s="9">
        <f>P10*A10</f>
        <v>14670</v>
      </c>
      <c r="R10" s="9">
        <v>16.989999999999998</v>
      </c>
      <c r="S10" s="9">
        <f>R10*A10</f>
        <v>5096.9999999999991</v>
      </c>
      <c r="T10" s="37"/>
      <c r="U10" s="8">
        <f>SUM(W10/0.5)</f>
        <v>31.42</v>
      </c>
      <c r="V10" s="9">
        <f>U10*A10</f>
        <v>9426</v>
      </c>
      <c r="W10" s="145">
        <v>15.71</v>
      </c>
      <c r="X10" s="9">
        <f>W10*A10</f>
        <v>4713</v>
      </c>
      <c r="Y10" s="37" t="s">
        <v>64</v>
      </c>
      <c r="Z10" s="8"/>
      <c r="AA10" s="9"/>
      <c r="AB10" s="9">
        <v>16.12</v>
      </c>
      <c r="AC10" s="9">
        <f>AB10*A10</f>
        <v>4836</v>
      </c>
      <c r="AD10" s="37"/>
      <c r="AE10" s="8">
        <v>0</v>
      </c>
      <c r="AF10" s="9">
        <v>0</v>
      </c>
      <c r="AG10" s="9">
        <v>0</v>
      </c>
      <c r="AH10" s="9">
        <v>0</v>
      </c>
      <c r="AI10" s="9" t="s">
        <v>69</v>
      </c>
    </row>
    <row r="11" spans="1:35" x14ac:dyDescent="0.25">
      <c r="A11" s="25"/>
      <c r="B11" s="23"/>
      <c r="C11" s="146" t="s">
        <v>15</v>
      </c>
      <c r="D11" s="23"/>
      <c r="E11" s="56"/>
      <c r="F11" s="8"/>
      <c r="G11" s="9"/>
      <c r="H11" s="9"/>
      <c r="I11" s="9"/>
      <c r="J11" s="37"/>
      <c r="K11" s="8"/>
      <c r="L11" s="9"/>
      <c r="M11" s="9"/>
      <c r="N11" s="9"/>
      <c r="O11" s="37"/>
      <c r="P11" s="8"/>
      <c r="Q11" s="9"/>
      <c r="R11" s="9"/>
      <c r="S11" s="9"/>
      <c r="T11" s="37"/>
      <c r="U11" s="8"/>
      <c r="V11" s="9"/>
      <c r="W11" s="9"/>
      <c r="X11" s="9"/>
      <c r="Y11" s="37"/>
      <c r="Z11" s="8"/>
      <c r="AA11" s="9"/>
      <c r="AB11" s="9"/>
      <c r="AC11" s="9"/>
      <c r="AD11" s="37"/>
      <c r="AE11" s="8"/>
      <c r="AF11" s="9"/>
      <c r="AG11" s="9"/>
      <c r="AH11" s="9"/>
      <c r="AI11" s="9"/>
    </row>
    <row r="12" spans="1:35" x14ac:dyDescent="0.25">
      <c r="A12" s="25"/>
      <c r="B12" s="23"/>
      <c r="C12" s="23"/>
      <c r="D12" s="23"/>
      <c r="E12" s="56"/>
      <c r="F12" s="8"/>
      <c r="G12" s="9"/>
      <c r="H12" s="9"/>
      <c r="I12" s="9"/>
      <c r="J12" s="37"/>
      <c r="K12" s="8"/>
      <c r="L12" s="9"/>
      <c r="M12" s="9"/>
      <c r="N12" s="9"/>
      <c r="O12" s="37"/>
      <c r="P12" s="8"/>
      <c r="Q12" s="9"/>
      <c r="R12" s="9"/>
      <c r="S12" s="9"/>
      <c r="T12" s="37"/>
      <c r="U12" s="8"/>
      <c r="V12" s="9"/>
      <c r="W12" s="9"/>
      <c r="X12" s="9"/>
      <c r="Y12" s="37"/>
      <c r="Z12" s="8"/>
      <c r="AA12" s="9"/>
      <c r="AB12" s="9"/>
      <c r="AC12" s="9"/>
      <c r="AD12" s="37"/>
      <c r="AE12" s="8"/>
      <c r="AF12" s="9"/>
      <c r="AG12" s="9"/>
      <c r="AH12" s="9"/>
      <c r="AI12" s="9"/>
    </row>
    <row r="13" spans="1:35" ht="25.5" customHeight="1" x14ac:dyDescent="0.25">
      <c r="A13" s="23">
        <v>3000</v>
      </c>
      <c r="B13" s="23" t="s">
        <v>9</v>
      </c>
      <c r="C13" s="146" t="s">
        <v>16</v>
      </c>
      <c r="D13" s="23" t="s">
        <v>17</v>
      </c>
      <c r="E13" s="56" t="s">
        <v>14</v>
      </c>
      <c r="F13" s="8"/>
      <c r="G13" s="9"/>
      <c r="H13" s="9">
        <v>20.9</v>
      </c>
      <c r="I13" s="9">
        <f>H13*A13</f>
        <v>62699.999999999993</v>
      </c>
      <c r="J13" s="37"/>
      <c r="K13" s="8">
        <v>38.020000000000003</v>
      </c>
      <c r="L13" s="9">
        <f>K13*A13</f>
        <v>114060.00000000001</v>
      </c>
      <c r="M13" s="9">
        <v>19.010000000000002</v>
      </c>
      <c r="N13" s="9">
        <f>M13*A13</f>
        <v>57030.000000000007</v>
      </c>
      <c r="O13" s="37"/>
      <c r="P13" s="8">
        <v>60.79</v>
      </c>
      <c r="Q13" s="9">
        <f>P13*A13</f>
        <v>182370</v>
      </c>
      <c r="R13" s="9">
        <v>19.07</v>
      </c>
      <c r="S13" s="9">
        <f>R13*A13</f>
        <v>57210</v>
      </c>
      <c r="T13" s="37"/>
      <c r="U13" s="8">
        <f>SUM(W13/0.5)</f>
        <v>37.18</v>
      </c>
      <c r="V13" s="9">
        <f>U13*A13</f>
        <v>111540</v>
      </c>
      <c r="W13" s="145">
        <v>18.59</v>
      </c>
      <c r="X13" s="9">
        <f>W13*A13</f>
        <v>55770</v>
      </c>
      <c r="Y13" s="37" t="s">
        <v>64</v>
      </c>
      <c r="Z13" s="8"/>
      <c r="AA13" s="9"/>
      <c r="AB13" s="9">
        <v>19.079999999999998</v>
      </c>
      <c r="AC13" s="9">
        <f>AB13*A13</f>
        <v>57239.999999999993</v>
      </c>
      <c r="AD13" s="37"/>
      <c r="AE13" s="8">
        <v>0</v>
      </c>
      <c r="AF13" s="9">
        <v>0</v>
      </c>
      <c r="AG13" s="9">
        <v>0</v>
      </c>
      <c r="AH13" s="9">
        <v>0</v>
      </c>
      <c r="AI13" s="9" t="s">
        <v>69</v>
      </c>
    </row>
    <row r="14" spans="1:35" x14ac:dyDescent="0.25">
      <c r="A14" s="25"/>
      <c r="B14" s="23"/>
      <c r="C14" s="146" t="s">
        <v>18</v>
      </c>
      <c r="D14" s="23"/>
      <c r="E14" s="56"/>
      <c r="F14" s="8"/>
      <c r="G14" s="9"/>
      <c r="H14" s="9"/>
      <c r="I14" s="9"/>
      <c r="J14" s="37"/>
      <c r="K14" s="8"/>
      <c r="L14" s="9"/>
      <c r="M14" s="9"/>
      <c r="N14" s="9"/>
      <c r="O14" s="37"/>
      <c r="P14" s="8"/>
      <c r="Q14" s="9"/>
      <c r="R14" s="9"/>
      <c r="S14" s="9"/>
      <c r="T14" s="37"/>
      <c r="V14" s="9"/>
      <c r="W14" s="9"/>
      <c r="X14" s="9"/>
      <c r="Y14" s="37"/>
      <c r="Z14" s="8"/>
      <c r="AA14" s="9"/>
      <c r="AB14" s="9"/>
      <c r="AC14" s="9"/>
      <c r="AD14" s="37"/>
      <c r="AE14" s="8"/>
      <c r="AF14" s="9"/>
      <c r="AG14" s="9"/>
      <c r="AH14" s="9"/>
      <c r="AI14" s="9"/>
    </row>
    <row r="15" spans="1:35" x14ac:dyDescent="0.25">
      <c r="A15" s="25"/>
      <c r="B15" s="23"/>
      <c r="C15" s="25"/>
      <c r="D15" s="23"/>
      <c r="E15" s="56"/>
      <c r="F15" s="8"/>
      <c r="G15" s="9"/>
      <c r="H15" s="9"/>
      <c r="I15" s="9"/>
      <c r="J15" s="37"/>
      <c r="K15" s="8"/>
      <c r="L15" s="9"/>
      <c r="M15" s="9"/>
      <c r="N15" s="9"/>
      <c r="O15" s="37"/>
      <c r="P15" s="8"/>
      <c r="Q15" s="9"/>
      <c r="R15" s="9"/>
      <c r="S15" s="9"/>
      <c r="T15" s="37"/>
      <c r="U15" s="8"/>
      <c r="V15" s="8"/>
      <c r="W15" s="9"/>
      <c r="X15" s="9"/>
      <c r="Y15" s="37"/>
      <c r="Z15" s="8"/>
      <c r="AA15" s="9"/>
      <c r="AB15" s="9"/>
      <c r="AC15" s="9"/>
      <c r="AD15" s="37"/>
      <c r="AE15" s="8"/>
      <c r="AF15" s="9"/>
      <c r="AG15" s="9"/>
      <c r="AH15" s="9"/>
      <c r="AI15" s="9"/>
    </row>
    <row r="16" spans="1:35" ht="25.5" customHeight="1" x14ac:dyDescent="0.25">
      <c r="A16" s="23">
        <v>550</v>
      </c>
      <c r="B16" s="23" t="s">
        <v>9</v>
      </c>
      <c r="C16" s="146" t="s">
        <v>19</v>
      </c>
      <c r="D16" s="23" t="s">
        <v>20</v>
      </c>
      <c r="E16" s="56" t="s">
        <v>11</v>
      </c>
      <c r="F16" s="8"/>
      <c r="G16" s="9"/>
      <c r="H16" s="9">
        <v>42</v>
      </c>
      <c r="I16" s="9">
        <f>H16*A16</f>
        <v>23100</v>
      </c>
      <c r="J16" s="37"/>
      <c r="K16" s="8">
        <v>60</v>
      </c>
      <c r="L16" s="9">
        <f>K16*A16</f>
        <v>33000</v>
      </c>
      <c r="M16" s="9">
        <v>38.97</v>
      </c>
      <c r="N16" s="9">
        <f>M16*A16</f>
        <v>21433.5</v>
      </c>
      <c r="O16" s="37"/>
      <c r="P16" s="8">
        <v>110.1</v>
      </c>
      <c r="Q16" s="9">
        <f>P16*A16</f>
        <v>60555</v>
      </c>
      <c r="R16" s="145">
        <v>36.99</v>
      </c>
      <c r="S16" s="9">
        <f>R16*A16</f>
        <v>20344.5</v>
      </c>
      <c r="T16" s="37"/>
      <c r="U16" s="8">
        <f>SUM(W16/0.5)</f>
        <v>74.760000000000005</v>
      </c>
      <c r="V16" s="9">
        <f>U16*A16</f>
        <v>41118</v>
      </c>
      <c r="W16" s="9">
        <v>37.380000000000003</v>
      </c>
      <c r="X16" s="9">
        <f>W16*A16</f>
        <v>20559</v>
      </c>
      <c r="Y16" s="37" t="s">
        <v>64</v>
      </c>
      <c r="Z16" s="8"/>
      <c r="AA16" s="9"/>
      <c r="AB16" s="9">
        <v>38.880000000000003</v>
      </c>
      <c r="AC16" s="9">
        <f>AB16*A16</f>
        <v>21384</v>
      </c>
      <c r="AD16" s="37"/>
      <c r="AE16" s="8">
        <v>0</v>
      </c>
      <c r="AF16" s="9">
        <v>0</v>
      </c>
      <c r="AG16" s="9">
        <v>0</v>
      </c>
      <c r="AH16" s="9">
        <v>0</v>
      </c>
      <c r="AI16" s="9" t="s">
        <v>69</v>
      </c>
    </row>
    <row r="17" spans="1:35" x14ac:dyDescent="0.25">
      <c r="A17" s="25"/>
      <c r="B17" s="23"/>
      <c r="C17" s="146" t="s">
        <v>21</v>
      </c>
      <c r="D17" s="23"/>
      <c r="E17" s="55"/>
      <c r="F17" s="8"/>
      <c r="G17" s="9"/>
      <c r="H17" s="9"/>
      <c r="I17" s="9"/>
      <c r="J17" s="37"/>
      <c r="K17" s="8"/>
      <c r="L17" s="9"/>
      <c r="M17" s="9"/>
      <c r="N17" s="9"/>
      <c r="O17" s="37"/>
      <c r="P17" s="8"/>
      <c r="Q17" s="9"/>
      <c r="R17" s="9"/>
      <c r="S17" s="9"/>
      <c r="T17" s="37"/>
      <c r="U17" s="8"/>
      <c r="V17" s="9"/>
      <c r="W17" s="9"/>
      <c r="X17" s="9"/>
      <c r="Y17" s="37"/>
      <c r="Z17" s="8"/>
      <c r="AA17" s="9"/>
      <c r="AB17" s="9"/>
      <c r="AC17" s="9"/>
      <c r="AD17" s="37"/>
      <c r="AE17" s="8"/>
      <c r="AF17" s="9"/>
      <c r="AG17" s="9"/>
      <c r="AH17" s="9"/>
      <c r="AI17" s="9"/>
    </row>
    <row r="18" spans="1:35" x14ac:dyDescent="0.25">
      <c r="A18" s="25"/>
      <c r="B18" s="23"/>
      <c r="C18" s="25"/>
      <c r="D18" s="23"/>
      <c r="E18" s="55"/>
      <c r="F18" s="8"/>
      <c r="G18" s="9"/>
      <c r="H18" s="9"/>
      <c r="I18" s="9"/>
      <c r="J18" s="37"/>
      <c r="K18" s="8"/>
      <c r="L18" s="9"/>
      <c r="M18" s="9"/>
      <c r="N18" s="9"/>
      <c r="O18" s="37"/>
      <c r="P18" s="8"/>
      <c r="Q18" s="9"/>
      <c r="R18" s="9"/>
      <c r="S18" s="9"/>
      <c r="T18" s="37"/>
      <c r="U18" s="8"/>
      <c r="V18" s="9"/>
      <c r="W18" s="9"/>
      <c r="X18" s="9"/>
      <c r="Y18" s="37"/>
      <c r="Z18" s="8"/>
      <c r="AA18" s="9"/>
      <c r="AB18" s="9"/>
      <c r="AC18" s="9"/>
      <c r="AD18" s="37"/>
      <c r="AE18" s="8"/>
      <c r="AF18" s="9"/>
      <c r="AG18" s="9"/>
      <c r="AH18" s="9"/>
      <c r="AI18" s="9"/>
    </row>
    <row r="19" spans="1:35" ht="25.5" customHeight="1" x14ac:dyDescent="0.25">
      <c r="A19" s="23">
        <v>2200</v>
      </c>
      <c r="B19" s="23" t="s">
        <v>9</v>
      </c>
      <c r="C19" s="146" t="s">
        <v>22</v>
      </c>
      <c r="D19" s="23" t="s">
        <v>23</v>
      </c>
      <c r="E19" s="56" t="s">
        <v>11</v>
      </c>
      <c r="F19" s="8"/>
      <c r="G19" s="9"/>
      <c r="H19" s="9">
        <v>25.95</v>
      </c>
      <c r="I19" s="9">
        <f>H19*A19</f>
        <v>57090</v>
      </c>
      <c r="J19" s="37"/>
      <c r="K19" s="8">
        <v>44</v>
      </c>
      <c r="L19" s="9">
        <f>K19*A19</f>
        <v>96800</v>
      </c>
      <c r="M19" s="145">
        <v>22.71</v>
      </c>
      <c r="N19" s="9">
        <f>M19*A19</f>
        <v>49962</v>
      </c>
      <c r="O19" s="37"/>
      <c r="P19" s="8">
        <v>75.22</v>
      </c>
      <c r="Q19" s="9">
        <f>P19*A19</f>
        <v>165484</v>
      </c>
      <c r="R19" s="9">
        <v>23.97</v>
      </c>
      <c r="S19" s="9">
        <f>R19*A19</f>
        <v>52734</v>
      </c>
      <c r="T19" s="37"/>
      <c r="U19" s="8">
        <f>SUM(W19/0.5)</f>
        <v>46.18</v>
      </c>
      <c r="V19" s="9">
        <f>U19*A19</f>
        <v>101596</v>
      </c>
      <c r="W19" s="9">
        <v>23.09</v>
      </c>
      <c r="X19" s="9">
        <f>W19*A19</f>
        <v>50798</v>
      </c>
      <c r="Y19" s="37" t="s">
        <v>64</v>
      </c>
      <c r="Z19" s="8"/>
      <c r="AA19" s="9"/>
      <c r="AB19" s="9">
        <v>23.71</v>
      </c>
      <c r="AC19" s="9">
        <f>AB19*A19</f>
        <v>52162</v>
      </c>
      <c r="AD19" s="37"/>
      <c r="AE19" s="8">
        <v>0</v>
      </c>
      <c r="AF19" s="9">
        <v>0</v>
      </c>
      <c r="AG19" s="9">
        <v>0</v>
      </c>
      <c r="AH19" s="9">
        <v>0</v>
      </c>
      <c r="AI19" s="9" t="s">
        <v>69</v>
      </c>
    </row>
    <row r="20" spans="1:35" x14ac:dyDescent="0.25">
      <c r="A20" s="25"/>
      <c r="B20" s="23"/>
      <c r="C20" s="146" t="s">
        <v>24</v>
      </c>
      <c r="D20" s="23"/>
      <c r="E20" s="55"/>
      <c r="F20" s="8"/>
      <c r="G20" s="9"/>
      <c r="H20" s="9"/>
      <c r="I20" s="9"/>
      <c r="J20" s="37"/>
      <c r="K20" s="8"/>
      <c r="L20" s="9"/>
      <c r="M20" s="9"/>
      <c r="N20" s="9"/>
      <c r="O20" s="37"/>
      <c r="P20" s="8"/>
      <c r="Q20" s="9"/>
      <c r="R20" s="9"/>
      <c r="S20" s="9"/>
      <c r="T20" s="37"/>
      <c r="U20" s="8"/>
      <c r="V20" s="9"/>
      <c r="W20" s="9"/>
      <c r="X20" s="9"/>
      <c r="Y20" s="37"/>
      <c r="Z20" s="8"/>
      <c r="AA20" s="9"/>
      <c r="AB20" s="9"/>
      <c r="AC20" s="9"/>
      <c r="AD20" s="37"/>
      <c r="AE20" s="8"/>
      <c r="AF20" s="9"/>
      <c r="AG20" s="9"/>
      <c r="AH20" s="9"/>
      <c r="AI20" s="9"/>
    </row>
    <row r="21" spans="1:35" x14ac:dyDescent="0.25">
      <c r="A21" s="25"/>
      <c r="B21" s="23"/>
      <c r="C21" s="23"/>
      <c r="D21" s="23"/>
      <c r="E21" s="55"/>
      <c r="F21" s="8"/>
      <c r="G21" s="9"/>
      <c r="H21" s="9"/>
      <c r="I21" s="9"/>
      <c r="J21" s="37"/>
      <c r="K21" s="8"/>
      <c r="L21" s="9"/>
      <c r="M21" s="9"/>
      <c r="N21" s="9"/>
      <c r="O21" s="37"/>
      <c r="P21" s="8"/>
      <c r="Q21" s="9"/>
      <c r="R21" s="9"/>
      <c r="S21" s="9"/>
      <c r="T21" s="37"/>
      <c r="U21" s="8"/>
      <c r="V21" s="9"/>
      <c r="W21" s="9"/>
      <c r="X21" s="9"/>
      <c r="Y21" s="37"/>
      <c r="Z21" s="8"/>
      <c r="AA21" s="9"/>
      <c r="AB21" s="9"/>
      <c r="AC21" s="9"/>
      <c r="AD21" s="37"/>
      <c r="AE21" s="8"/>
      <c r="AF21" s="9"/>
      <c r="AG21" s="9"/>
      <c r="AH21" s="9"/>
      <c r="AI21" s="9"/>
    </row>
    <row r="22" spans="1:35" ht="39" x14ac:dyDescent="0.25">
      <c r="A22" s="26">
        <v>120</v>
      </c>
      <c r="B22" s="26" t="s">
        <v>9</v>
      </c>
      <c r="C22" s="27" t="s">
        <v>53</v>
      </c>
      <c r="D22" s="23"/>
      <c r="E22" s="55" t="s">
        <v>14</v>
      </c>
      <c r="F22" s="8" t="s">
        <v>57</v>
      </c>
      <c r="G22" s="9"/>
      <c r="H22" s="9">
        <v>17.95</v>
      </c>
      <c r="I22" s="9">
        <f>H22*A22</f>
        <v>2154</v>
      </c>
      <c r="J22" s="37"/>
      <c r="K22" s="8">
        <v>32</v>
      </c>
      <c r="L22" s="9">
        <f>K22*A22</f>
        <v>3840</v>
      </c>
      <c r="M22" s="145">
        <v>15</v>
      </c>
      <c r="N22" s="9">
        <f>M22*A22</f>
        <v>1800</v>
      </c>
      <c r="O22" s="37"/>
      <c r="P22" s="8">
        <v>46.12</v>
      </c>
      <c r="Q22" s="9">
        <f>P22*A22</f>
        <v>5534.4</v>
      </c>
      <c r="R22" s="9">
        <v>15.74</v>
      </c>
      <c r="S22" s="9">
        <f>R22*A22</f>
        <v>1888.8</v>
      </c>
      <c r="T22" s="37"/>
      <c r="U22" s="8">
        <f t="shared" ref="U22" si="0">SUM(W22/0.5)</f>
        <v>31.66</v>
      </c>
      <c r="V22" s="9">
        <f>U22*A22</f>
        <v>3799.2</v>
      </c>
      <c r="W22" s="9">
        <v>15.83</v>
      </c>
      <c r="X22" s="9">
        <f>W22*A22</f>
        <v>1899.6</v>
      </c>
      <c r="Y22" s="37" t="s">
        <v>64</v>
      </c>
      <c r="Z22" s="8"/>
      <c r="AA22" s="9"/>
      <c r="AB22" s="9">
        <v>15.32</v>
      </c>
      <c r="AC22" s="9">
        <f>AB22*A22</f>
        <v>1838.4</v>
      </c>
      <c r="AD22" s="37"/>
      <c r="AE22" s="8">
        <v>0</v>
      </c>
      <c r="AF22" s="9">
        <v>0</v>
      </c>
      <c r="AG22" s="9">
        <v>0</v>
      </c>
      <c r="AH22" s="9">
        <v>0</v>
      </c>
      <c r="AI22" s="9" t="s">
        <v>69</v>
      </c>
    </row>
    <row r="23" spans="1:35" ht="30" customHeight="1" x14ac:dyDescent="0.25">
      <c r="A23" s="25"/>
      <c r="B23" s="23"/>
      <c r="C23" s="27" t="s">
        <v>52</v>
      </c>
      <c r="D23" s="23"/>
      <c r="E23" s="55"/>
      <c r="F23" s="8"/>
      <c r="G23" s="9"/>
      <c r="H23" s="9"/>
      <c r="I23" s="9"/>
      <c r="J23" s="37"/>
      <c r="K23" s="8"/>
      <c r="L23" s="9"/>
      <c r="M23" s="9"/>
      <c r="N23" s="9"/>
      <c r="O23" s="37"/>
      <c r="P23" s="8"/>
      <c r="Q23" s="9"/>
      <c r="R23" s="9"/>
      <c r="S23" s="9"/>
      <c r="T23" s="37"/>
      <c r="U23" s="8"/>
      <c r="V23" s="9"/>
      <c r="W23" s="9"/>
      <c r="X23" s="9"/>
      <c r="Y23" s="37"/>
      <c r="Z23" s="8"/>
      <c r="AA23" s="9"/>
      <c r="AB23" s="9"/>
      <c r="AC23" s="9"/>
      <c r="AD23" s="37"/>
      <c r="AE23" s="8"/>
      <c r="AF23" s="9"/>
      <c r="AG23" s="9"/>
      <c r="AH23" s="9"/>
      <c r="AI23" s="9"/>
    </row>
    <row r="24" spans="1:35" ht="30" customHeight="1" x14ac:dyDescent="0.25">
      <c r="A24" s="26">
        <v>120</v>
      </c>
      <c r="B24" s="26" t="s">
        <v>9</v>
      </c>
      <c r="C24" s="152" t="s">
        <v>53</v>
      </c>
      <c r="D24" s="23"/>
      <c r="E24" s="55" t="s">
        <v>11</v>
      </c>
      <c r="F24" s="8"/>
      <c r="G24" s="9"/>
      <c r="H24" s="9">
        <v>17.95</v>
      </c>
      <c r="I24" s="9">
        <f>H24*A24</f>
        <v>2154</v>
      </c>
      <c r="J24" s="37"/>
      <c r="K24" s="8">
        <v>32</v>
      </c>
      <c r="L24" s="9">
        <f>K24*A24</f>
        <v>3840</v>
      </c>
      <c r="M24" s="9">
        <v>16.649999999999999</v>
      </c>
      <c r="N24" s="9">
        <f>M24*A24</f>
        <v>1997.9999999999998</v>
      </c>
      <c r="O24" s="37"/>
      <c r="P24" s="8">
        <v>49.54</v>
      </c>
      <c r="Q24" s="9">
        <f>P24*A24</f>
        <v>5944.8</v>
      </c>
      <c r="R24" s="145">
        <v>16</v>
      </c>
      <c r="S24" s="9">
        <f>R24*A24</f>
        <v>1920</v>
      </c>
      <c r="T24" s="37"/>
      <c r="U24" s="8">
        <f>SUM(W24/0.5)</f>
        <v>32.44</v>
      </c>
      <c r="V24" s="9">
        <f>U24*A24</f>
        <v>3892.7999999999997</v>
      </c>
      <c r="W24" s="9">
        <v>16.22</v>
      </c>
      <c r="X24" s="9">
        <f>W24*A24</f>
        <v>1946.3999999999999</v>
      </c>
      <c r="Y24" s="37" t="s">
        <v>64</v>
      </c>
      <c r="Z24" s="8"/>
      <c r="AA24" s="9"/>
      <c r="AB24" s="9">
        <v>16.39</v>
      </c>
      <c r="AC24" s="9">
        <f>AB24+A24</f>
        <v>136.38999999999999</v>
      </c>
      <c r="AD24" s="37"/>
      <c r="AE24" s="8">
        <v>0</v>
      </c>
      <c r="AF24" s="9">
        <v>0</v>
      </c>
      <c r="AG24" s="9">
        <v>0</v>
      </c>
      <c r="AH24" s="9">
        <v>0</v>
      </c>
      <c r="AI24" s="9" t="s">
        <v>69</v>
      </c>
    </row>
    <row r="25" spans="1:35" ht="30" customHeight="1" x14ac:dyDescent="0.25">
      <c r="A25" s="25"/>
      <c r="B25" s="23"/>
      <c r="C25" s="152" t="s">
        <v>52</v>
      </c>
      <c r="D25" s="23"/>
      <c r="E25" s="55"/>
      <c r="F25" s="8"/>
      <c r="G25" s="9"/>
      <c r="H25" s="9"/>
      <c r="I25" s="9"/>
      <c r="J25" s="37"/>
      <c r="K25" s="8"/>
      <c r="L25" s="9"/>
      <c r="M25" s="9"/>
      <c r="N25" s="9"/>
      <c r="O25" s="37"/>
      <c r="P25" s="8"/>
      <c r="Q25" s="9"/>
      <c r="R25" s="9"/>
      <c r="S25" s="9"/>
      <c r="T25" s="37"/>
      <c r="U25" s="8"/>
      <c r="V25" s="9"/>
      <c r="W25" s="9"/>
      <c r="X25" s="9"/>
      <c r="Y25" s="37"/>
      <c r="Z25" s="8"/>
      <c r="AA25" s="9"/>
      <c r="AB25" s="9"/>
      <c r="AC25" s="9"/>
      <c r="AD25" s="37"/>
      <c r="AE25" s="8"/>
      <c r="AF25" s="9"/>
      <c r="AG25" s="9"/>
      <c r="AH25" s="9"/>
      <c r="AI25" s="9"/>
    </row>
    <row r="26" spans="1:35" ht="30" customHeight="1" x14ac:dyDescent="0.25">
      <c r="A26" s="25"/>
      <c r="B26" s="23"/>
      <c r="C26" s="153" t="s">
        <v>121</v>
      </c>
      <c r="D26" s="23"/>
      <c r="E26" s="55"/>
      <c r="F26" s="8"/>
      <c r="G26" s="9"/>
      <c r="H26" s="154">
        <f>SUM(H5:H25)</f>
        <v>161.6</v>
      </c>
      <c r="I26" s="154">
        <f>SUM(I5:I25)</f>
        <v>159213</v>
      </c>
      <c r="J26" s="37"/>
      <c r="K26" s="8"/>
      <c r="L26" s="9"/>
      <c r="M26" s="154">
        <f>SUM(M5:M25)</f>
        <v>146.53</v>
      </c>
      <c r="N26" s="154">
        <f>SUM(N3:N25)</f>
        <v>143370</v>
      </c>
      <c r="O26" s="37"/>
      <c r="P26" s="8"/>
      <c r="Q26" s="9"/>
      <c r="R26" s="154">
        <f>SUM(R5:R25)</f>
        <v>146.72999999999999</v>
      </c>
      <c r="S26" s="154">
        <f>SUM(S5:S25)</f>
        <v>145483.79999999999</v>
      </c>
      <c r="T26" s="37"/>
      <c r="U26" s="8"/>
      <c r="V26" s="9"/>
      <c r="W26" s="154">
        <f>SUM(W5:W25)</f>
        <v>143.88999999999999</v>
      </c>
      <c r="X26" s="154">
        <f>SUM(X5:X25)</f>
        <v>141660.5</v>
      </c>
      <c r="Y26" s="37"/>
      <c r="Z26" s="8"/>
      <c r="AA26" s="9"/>
      <c r="AB26" s="9"/>
      <c r="AC26" s="9"/>
      <c r="AD26" s="37"/>
      <c r="AE26" s="8"/>
      <c r="AF26" s="9"/>
      <c r="AG26" s="9"/>
      <c r="AH26" s="9"/>
      <c r="AI26" s="9"/>
    </row>
    <row r="27" spans="1:35" ht="30" customHeight="1" x14ac:dyDescent="0.25">
      <c r="A27" s="25"/>
      <c r="B27" s="23"/>
      <c r="C27" s="153"/>
      <c r="D27" s="23"/>
      <c r="E27" s="55"/>
      <c r="F27" s="8"/>
      <c r="G27" s="9"/>
      <c r="H27" s="154"/>
      <c r="I27" s="154"/>
      <c r="J27" s="37"/>
      <c r="K27" s="8"/>
      <c r="L27" s="9"/>
      <c r="M27" s="154"/>
      <c r="N27" s="154"/>
      <c r="O27" s="37"/>
      <c r="P27" s="8"/>
      <c r="Q27" s="9"/>
      <c r="R27" s="154"/>
      <c r="S27" s="154"/>
      <c r="T27" s="37"/>
      <c r="U27" s="8"/>
      <c r="V27" s="9"/>
      <c r="W27" s="154"/>
      <c r="X27" s="154"/>
      <c r="Y27" s="37"/>
      <c r="Z27" s="8"/>
      <c r="AA27" s="9"/>
      <c r="AB27" s="9"/>
      <c r="AC27" s="9"/>
      <c r="AD27" s="37"/>
      <c r="AE27" s="8"/>
      <c r="AF27" s="9"/>
      <c r="AG27" s="9"/>
      <c r="AH27" s="9"/>
      <c r="AI27" s="9"/>
    </row>
    <row r="28" spans="1:35" ht="30" customHeight="1" x14ac:dyDescent="0.25">
      <c r="A28" s="25"/>
      <c r="B28" s="23"/>
      <c r="C28" s="153" t="s">
        <v>126</v>
      </c>
      <c r="D28" s="23"/>
      <c r="E28" s="55"/>
      <c r="F28" s="8"/>
      <c r="G28" s="9"/>
      <c r="H28" s="154"/>
      <c r="I28" s="154"/>
      <c r="J28" s="37"/>
      <c r="K28" s="8"/>
      <c r="L28" s="9"/>
      <c r="M28" s="154"/>
      <c r="N28" s="154"/>
      <c r="O28" s="37"/>
      <c r="P28" s="8"/>
      <c r="Q28" s="9"/>
      <c r="R28" s="154"/>
      <c r="S28" s="154"/>
      <c r="T28" s="37"/>
      <c r="U28" s="8"/>
      <c r="V28" s="9"/>
      <c r="W28" s="154"/>
      <c r="X28" s="154"/>
      <c r="Y28" s="37"/>
      <c r="Z28" s="8"/>
      <c r="AA28" s="9"/>
      <c r="AB28" s="9"/>
      <c r="AC28" s="9"/>
      <c r="AD28" s="37"/>
      <c r="AE28" s="8"/>
      <c r="AF28" s="9"/>
      <c r="AG28" s="9"/>
      <c r="AH28" s="9"/>
      <c r="AI28" s="9"/>
    </row>
    <row r="29" spans="1:35" ht="25.5" customHeight="1" x14ac:dyDescent="0.25">
      <c r="A29" s="23">
        <v>350</v>
      </c>
      <c r="B29" s="23" t="s">
        <v>9</v>
      </c>
      <c r="C29" s="23" t="s">
        <v>10</v>
      </c>
      <c r="D29" s="23">
        <v>2400</v>
      </c>
      <c r="E29" s="56" t="s">
        <v>11</v>
      </c>
      <c r="F29" s="8"/>
      <c r="G29" s="9"/>
      <c r="H29" s="9" t="s">
        <v>58</v>
      </c>
      <c r="I29" s="6"/>
      <c r="J29" s="37"/>
      <c r="K29" s="8"/>
      <c r="L29" s="9"/>
      <c r="M29" s="9"/>
      <c r="N29" s="6"/>
      <c r="O29" s="37"/>
      <c r="P29" s="8"/>
      <c r="Q29" s="9"/>
      <c r="R29" s="9"/>
      <c r="S29" s="6"/>
      <c r="T29" s="37"/>
      <c r="U29" s="8">
        <f>SUM(W29/0.5)</f>
        <v>43.48</v>
      </c>
      <c r="V29" s="9">
        <f>U29*A29</f>
        <v>15217.999999999998</v>
      </c>
      <c r="W29" s="145">
        <v>21.74</v>
      </c>
      <c r="X29" s="9">
        <f>W29*A29</f>
        <v>7608.9999999999991</v>
      </c>
      <c r="Y29" s="37" t="s">
        <v>64</v>
      </c>
      <c r="Z29" s="8"/>
      <c r="AA29" s="9"/>
      <c r="AB29" s="9"/>
      <c r="AC29" s="6"/>
      <c r="AD29" s="37"/>
      <c r="AE29" s="8">
        <v>0</v>
      </c>
      <c r="AF29" s="9">
        <v>0</v>
      </c>
      <c r="AG29" s="9">
        <v>0</v>
      </c>
      <c r="AH29" s="9">
        <v>0</v>
      </c>
      <c r="AI29" s="9" t="s">
        <v>69</v>
      </c>
    </row>
    <row r="30" spans="1:35" x14ac:dyDescent="0.25">
      <c r="A30" s="25"/>
      <c r="B30" s="23"/>
      <c r="C30" s="23">
        <v>20241</v>
      </c>
      <c r="D30" s="23"/>
      <c r="E30" s="56"/>
      <c r="F30" s="8"/>
      <c r="G30" s="9"/>
      <c r="H30" s="9"/>
      <c r="I30" s="9"/>
      <c r="J30" s="37"/>
      <c r="K30" s="8"/>
      <c r="L30" s="9"/>
      <c r="M30" s="9"/>
      <c r="N30" s="9"/>
      <c r="O30" s="37"/>
      <c r="P30" s="8"/>
      <c r="Q30" s="9"/>
      <c r="R30" s="9"/>
      <c r="S30" s="9"/>
      <c r="T30" s="37"/>
      <c r="U30" s="8"/>
      <c r="V30" s="9"/>
      <c r="W30" s="9"/>
      <c r="X30" s="9"/>
      <c r="Y30" s="37"/>
      <c r="Z30" s="8"/>
      <c r="AA30" s="9"/>
      <c r="AB30" s="9"/>
      <c r="AC30" s="9"/>
      <c r="AD30" s="37"/>
      <c r="AE30" s="8"/>
      <c r="AF30" s="9"/>
      <c r="AG30" s="9"/>
      <c r="AH30" s="9"/>
      <c r="AI30" s="9"/>
    </row>
    <row r="31" spans="1:35" s="12" customFormat="1" ht="12.75" x14ac:dyDescent="0.2">
      <c r="A31" s="28"/>
      <c r="B31" s="28"/>
      <c r="C31" s="28"/>
      <c r="D31" s="28"/>
      <c r="E31" s="57"/>
      <c r="F31" s="10"/>
      <c r="G31" s="11"/>
      <c r="H31" s="11"/>
      <c r="I31" s="11"/>
      <c r="J31" s="38"/>
      <c r="K31" s="10"/>
      <c r="L31" s="11"/>
      <c r="M31" s="11"/>
      <c r="N31" s="11"/>
      <c r="O31" s="38"/>
      <c r="P31" s="10"/>
      <c r="Q31" s="11"/>
      <c r="R31" s="11"/>
      <c r="S31" s="11"/>
      <c r="T31" s="38"/>
      <c r="U31" s="10"/>
      <c r="V31" s="11"/>
      <c r="W31" s="9"/>
      <c r="X31" s="11"/>
      <c r="Y31" s="37"/>
      <c r="Z31" s="47"/>
      <c r="AA31" s="48"/>
      <c r="AB31" s="48"/>
      <c r="AC31" s="48"/>
      <c r="AD31" s="59"/>
      <c r="AE31" s="10"/>
      <c r="AF31" s="9"/>
      <c r="AG31" s="11"/>
      <c r="AH31" s="11"/>
      <c r="AI31" s="11"/>
    </row>
    <row r="32" spans="1:35" ht="25.5" customHeight="1" x14ac:dyDescent="0.25">
      <c r="A32" s="23">
        <v>300</v>
      </c>
      <c r="B32" s="23" t="s">
        <v>9</v>
      </c>
      <c r="C32" s="23" t="s">
        <v>13</v>
      </c>
      <c r="D32" s="23">
        <v>4000</v>
      </c>
      <c r="E32" s="56" t="s">
        <v>14</v>
      </c>
      <c r="F32" s="8"/>
      <c r="G32" s="9"/>
      <c r="H32" s="9" t="s">
        <v>58</v>
      </c>
      <c r="I32" s="9"/>
      <c r="J32" s="37"/>
      <c r="K32" s="8"/>
      <c r="L32" s="9"/>
      <c r="M32" s="9"/>
      <c r="N32" s="9"/>
      <c r="O32" s="37"/>
      <c r="P32" s="8"/>
      <c r="Q32" s="9"/>
      <c r="R32" s="9"/>
      <c r="S32" s="9"/>
      <c r="T32" s="37"/>
      <c r="U32" s="8">
        <f>SUM(W32/0.5)</f>
        <v>38.86</v>
      </c>
      <c r="V32" s="9">
        <f>U32*A32</f>
        <v>11658</v>
      </c>
      <c r="W32" s="145">
        <v>19.43</v>
      </c>
      <c r="X32" s="9">
        <f>W32*A32</f>
        <v>5829</v>
      </c>
      <c r="Y32" s="37" t="s">
        <v>64</v>
      </c>
      <c r="Z32" s="8"/>
      <c r="AA32" s="9"/>
      <c r="AB32" s="9"/>
      <c r="AC32" s="9"/>
      <c r="AD32" s="37"/>
      <c r="AE32" s="8">
        <v>0</v>
      </c>
      <c r="AF32" s="9">
        <v>0</v>
      </c>
      <c r="AG32" s="9">
        <v>0</v>
      </c>
      <c r="AH32" s="9">
        <v>0</v>
      </c>
      <c r="AI32" s="9" t="s">
        <v>69</v>
      </c>
    </row>
    <row r="33" spans="1:35" x14ac:dyDescent="0.25">
      <c r="A33" s="25"/>
      <c r="B33" s="23"/>
      <c r="C33" s="23">
        <v>23504</v>
      </c>
      <c r="D33" s="23"/>
      <c r="E33" s="56"/>
      <c r="F33" s="8"/>
      <c r="G33" s="9"/>
      <c r="H33" s="9"/>
      <c r="I33" s="9"/>
      <c r="J33" s="37"/>
      <c r="K33" s="8"/>
      <c r="L33" s="9"/>
      <c r="M33" s="9"/>
      <c r="N33" s="9"/>
      <c r="O33" s="37"/>
      <c r="P33" s="8"/>
      <c r="Q33" s="9"/>
      <c r="R33" s="9"/>
      <c r="S33" s="9"/>
      <c r="T33" s="37"/>
      <c r="U33" s="8"/>
      <c r="V33" s="9"/>
      <c r="W33" s="9"/>
      <c r="X33" s="9"/>
      <c r="Y33" s="37"/>
      <c r="Z33" s="8"/>
      <c r="AA33" s="9"/>
      <c r="AB33" s="9"/>
      <c r="AC33" s="9"/>
      <c r="AD33" s="37"/>
      <c r="AE33" s="8"/>
      <c r="AF33" s="9"/>
      <c r="AG33" s="9"/>
      <c r="AH33" s="9"/>
      <c r="AI33" s="9"/>
    </row>
    <row r="34" spans="1:35" x14ac:dyDescent="0.25">
      <c r="A34" s="25"/>
      <c r="B34" s="23"/>
      <c r="C34" s="23"/>
      <c r="D34" s="23"/>
      <c r="E34" s="56"/>
      <c r="F34" s="8"/>
      <c r="G34" s="9"/>
      <c r="H34" s="9"/>
      <c r="I34" s="9"/>
      <c r="J34" s="37"/>
      <c r="K34" s="8"/>
      <c r="L34" s="9"/>
      <c r="M34" s="9"/>
      <c r="N34" s="9"/>
      <c r="O34" s="37"/>
      <c r="P34" s="8"/>
      <c r="Q34" s="9"/>
      <c r="R34" s="9"/>
      <c r="S34" s="9"/>
      <c r="T34" s="37"/>
      <c r="U34" s="8"/>
      <c r="V34" s="9"/>
      <c r="W34" s="9"/>
      <c r="X34" s="9"/>
      <c r="Y34" s="37"/>
      <c r="Z34" s="8"/>
      <c r="AA34" s="9"/>
      <c r="AB34" s="9"/>
      <c r="AC34" s="9"/>
      <c r="AD34" s="37"/>
      <c r="AE34" s="8"/>
      <c r="AF34" s="9"/>
      <c r="AG34" s="9"/>
      <c r="AH34" s="9"/>
      <c r="AI34" s="9"/>
    </row>
    <row r="35" spans="1:35" ht="25.5" customHeight="1" x14ac:dyDescent="0.25">
      <c r="A35" s="23">
        <v>3000</v>
      </c>
      <c r="B35" s="23" t="s">
        <v>9</v>
      </c>
      <c r="C35" s="23" t="s">
        <v>16</v>
      </c>
      <c r="D35" s="23" t="s">
        <v>17</v>
      </c>
      <c r="E35" s="56" t="s">
        <v>14</v>
      </c>
      <c r="F35" s="8"/>
      <c r="G35" s="9"/>
      <c r="H35" s="9" t="s">
        <v>58</v>
      </c>
      <c r="I35" s="9"/>
      <c r="J35" s="37"/>
      <c r="K35" s="8"/>
      <c r="L35" s="9"/>
      <c r="M35" s="9"/>
      <c r="N35" s="9"/>
      <c r="O35" s="37"/>
      <c r="P35" s="8"/>
      <c r="Q35" s="9"/>
      <c r="R35" s="9"/>
      <c r="S35" s="9"/>
      <c r="T35" s="37"/>
      <c r="U35" s="8">
        <f>SUM(W35/0.5)</f>
        <v>40.96</v>
      </c>
      <c r="V35" s="9">
        <f>U35*A35</f>
        <v>122880</v>
      </c>
      <c r="W35" s="145">
        <v>20.48</v>
      </c>
      <c r="X35" s="9">
        <f>W35*A35</f>
        <v>61440</v>
      </c>
      <c r="Y35" s="37" t="s">
        <v>64</v>
      </c>
      <c r="Z35" s="8"/>
      <c r="AA35" s="9"/>
      <c r="AB35" s="9"/>
      <c r="AC35" s="9"/>
      <c r="AD35" s="37"/>
      <c r="AE35" s="8">
        <v>0</v>
      </c>
      <c r="AF35" s="9">
        <v>0</v>
      </c>
      <c r="AG35" s="9">
        <v>0</v>
      </c>
      <c r="AH35" s="9">
        <v>0</v>
      </c>
      <c r="AI35" s="9" t="s">
        <v>69</v>
      </c>
    </row>
    <row r="36" spans="1:35" x14ac:dyDescent="0.25">
      <c r="A36" s="25"/>
      <c r="B36" s="23"/>
      <c r="C36" s="23">
        <v>26301</v>
      </c>
      <c r="D36" s="23"/>
      <c r="E36" s="56"/>
      <c r="F36" s="8"/>
      <c r="G36" s="9"/>
      <c r="H36" s="9"/>
      <c r="I36" s="9"/>
      <c r="J36" s="37"/>
      <c r="K36" s="8"/>
      <c r="L36" s="9"/>
      <c r="M36" s="9"/>
      <c r="N36" s="9"/>
      <c r="O36" s="37"/>
      <c r="P36" s="8"/>
      <c r="Q36" s="9"/>
      <c r="R36" s="9"/>
      <c r="S36" s="9"/>
      <c r="T36" s="37"/>
      <c r="U36" s="8"/>
      <c r="V36" s="9"/>
      <c r="W36" s="9"/>
      <c r="X36" s="9"/>
      <c r="Y36" s="37"/>
      <c r="Z36" s="8"/>
      <c r="AA36" s="9"/>
      <c r="AB36" s="9"/>
      <c r="AC36" s="9"/>
      <c r="AD36" s="37"/>
      <c r="AE36" s="8"/>
      <c r="AF36" s="9"/>
      <c r="AG36" s="9"/>
      <c r="AH36" s="9"/>
      <c r="AI36" s="9"/>
    </row>
    <row r="37" spans="1:35" x14ac:dyDescent="0.25">
      <c r="A37" s="25"/>
      <c r="B37" s="23"/>
      <c r="C37" s="25"/>
      <c r="D37" s="23"/>
      <c r="E37" s="56"/>
      <c r="F37" s="8"/>
      <c r="G37" s="9"/>
      <c r="H37" s="9"/>
      <c r="I37" s="9"/>
      <c r="J37" s="37"/>
      <c r="K37" s="8"/>
      <c r="L37" s="9"/>
      <c r="M37" s="9"/>
      <c r="N37" s="9"/>
      <c r="O37" s="37"/>
      <c r="P37" s="8"/>
      <c r="Q37" s="9"/>
      <c r="R37" s="9"/>
      <c r="S37" s="9"/>
      <c r="T37" s="37"/>
      <c r="U37" s="8"/>
      <c r="V37" s="9"/>
      <c r="W37" s="9"/>
      <c r="X37" s="9"/>
      <c r="Y37" s="37"/>
      <c r="Z37" s="8"/>
      <c r="AA37" s="9"/>
      <c r="AB37" s="9"/>
      <c r="AC37" s="9"/>
      <c r="AD37" s="37"/>
      <c r="AE37" s="8"/>
      <c r="AF37" s="9"/>
      <c r="AG37" s="9"/>
      <c r="AH37" s="9"/>
      <c r="AI37" s="9"/>
    </row>
    <row r="38" spans="1:35" ht="25.5" customHeight="1" x14ac:dyDescent="0.25">
      <c r="A38" s="23">
        <v>550</v>
      </c>
      <c r="B38" s="23" t="s">
        <v>9</v>
      </c>
      <c r="C38" s="23" t="s">
        <v>25</v>
      </c>
      <c r="D38" s="23" t="s">
        <v>26</v>
      </c>
      <c r="E38" s="56" t="s">
        <v>11</v>
      </c>
      <c r="F38" s="8"/>
      <c r="G38" s="9"/>
      <c r="H38" s="9" t="s">
        <v>58</v>
      </c>
      <c r="I38" s="6"/>
      <c r="J38" s="37"/>
      <c r="K38" s="8"/>
      <c r="L38" s="9"/>
      <c r="M38" s="9"/>
      <c r="N38" s="6"/>
      <c r="O38" s="37"/>
      <c r="P38" s="8"/>
      <c r="Q38" s="9"/>
      <c r="R38" s="9"/>
      <c r="S38" s="6"/>
      <c r="T38" s="37"/>
      <c r="U38" s="8">
        <f>SUM(W38/0.5)</f>
        <v>86.5</v>
      </c>
      <c r="V38" s="9">
        <f>U38*A38</f>
        <v>47575</v>
      </c>
      <c r="W38" s="145">
        <v>43.25</v>
      </c>
      <c r="X38" s="9">
        <f>W38*A38</f>
        <v>23787.5</v>
      </c>
      <c r="Y38" s="37" t="s">
        <v>64</v>
      </c>
      <c r="Z38" s="8"/>
      <c r="AA38" s="9"/>
      <c r="AB38" s="9"/>
      <c r="AC38" s="6"/>
      <c r="AD38" s="37"/>
      <c r="AE38" s="8">
        <v>0</v>
      </c>
      <c r="AF38" s="9">
        <v>0</v>
      </c>
      <c r="AG38" s="9">
        <v>0</v>
      </c>
      <c r="AH38" s="9">
        <v>0</v>
      </c>
      <c r="AI38" s="9" t="s">
        <v>69</v>
      </c>
    </row>
    <row r="39" spans="1:35" x14ac:dyDescent="0.25">
      <c r="A39" s="25"/>
      <c r="B39" s="23"/>
      <c r="C39" s="23">
        <v>14580</v>
      </c>
      <c r="D39" s="23"/>
      <c r="E39" s="55"/>
      <c r="F39" s="8"/>
      <c r="G39" s="9"/>
      <c r="H39" s="9"/>
      <c r="I39" s="9"/>
      <c r="J39" s="37"/>
      <c r="K39" s="8"/>
      <c r="L39" s="9"/>
      <c r="M39" s="9"/>
      <c r="N39" s="9"/>
      <c r="O39" s="37"/>
      <c r="P39" s="8"/>
      <c r="Q39" s="9"/>
      <c r="R39" s="9"/>
      <c r="S39" s="9"/>
      <c r="T39" s="37"/>
      <c r="U39" s="8"/>
      <c r="V39" s="9"/>
      <c r="W39" s="9"/>
      <c r="X39" s="9"/>
      <c r="Y39" s="37"/>
      <c r="Z39" s="8"/>
      <c r="AA39" s="9"/>
      <c r="AB39" s="9"/>
      <c r="AC39" s="9"/>
      <c r="AD39" s="37"/>
      <c r="AE39" s="8"/>
      <c r="AF39" s="9"/>
      <c r="AG39" s="9"/>
      <c r="AH39" s="9"/>
      <c r="AI39" s="9"/>
    </row>
    <row r="40" spans="1:35" x14ac:dyDescent="0.25">
      <c r="A40" s="25"/>
      <c r="B40" s="23"/>
      <c r="C40" s="25"/>
      <c r="D40" s="23"/>
      <c r="E40" s="55"/>
      <c r="F40" s="8"/>
      <c r="G40" s="9"/>
      <c r="H40" s="9"/>
      <c r="I40" s="9"/>
      <c r="J40" s="37"/>
      <c r="K40" s="8"/>
      <c r="L40" s="9"/>
      <c r="M40" s="9"/>
      <c r="N40" s="9"/>
      <c r="O40" s="37"/>
      <c r="P40" s="8"/>
      <c r="Q40" s="9"/>
      <c r="R40" s="9"/>
      <c r="S40" s="9"/>
      <c r="T40" s="37"/>
      <c r="U40" s="8"/>
      <c r="V40" s="9"/>
      <c r="W40" s="9"/>
      <c r="X40" s="9"/>
      <c r="Y40" s="37"/>
      <c r="Z40" s="8"/>
      <c r="AA40" s="9"/>
      <c r="AB40" s="9"/>
      <c r="AC40" s="9"/>
      <c r="AD40" s="37"/>
      <c r="AE40" s="8"/>
      <c r="AF40" s="9"/>
      <c r="AG40" s="9"/>
      <c r="AH40" s="9"/>
      <c r="AI40" s="9"/>
    </row>
    <row r="41" spans="1:35" ht="25.5" customHeight="1" x14ac:dyDescent="0.25">
      <c r="A41" s="23">
        <v>2200</v>
      </c>
      <c r="B41" s="23" t="s">
        <v>9</v>
      </c>
      <c r="C41" s="23" t="s">
        <v>27</v>
      </c>
      <c r="D41" s="23" t="s">
        <v>23</v>
      </c>
      <c r="E41" s="56" t="s">
        <v>11</v>
      </c>
      <c r="F41" s="8"/>
      <c r="G41" s="9"/>
      <c r="H41" s="9" t="s">
        <v>58</v>
      </c>
      <c r="I41" s="9"/>
      <c r="J41" s="37"/>
      <c r="K41" s="8"/>
      <c r="L41" s="9"/>
      <c r="M41" s="9"/>
      <c r="N41" s="9"/>
      <c r="O41" s="37"/>
      <c r="P41" s="8"/>
      <c r="Q41" s="9"/>
      <c r="R41" s="9"/>
      <c r="S41" s="9"/>
      <c r="T41" s="37"/>
      <c r="U41" s="8">
        <f>SUM(W41/0.5)</f>
        <v>36.58</v>
      </c>
      <c r="V41" s="9">
        <f>U41*A41</f>
        <v>80476</v>
      </c>
      <c r="W41" s="145">
        <v>18.29</v>
      </c>
      <c r="X41" s="9">
        <f>W41*A41</f>
        <v>40238</v>
      </c>
      <c r="Y41" s="37" t="s">
        <v>64</v>
      </c>
      <c r="Z41" s="8"/>
      <c r="AA41" s="9"/>
      <c r="AB41" s="9"/>
      <c r="AC41" s="9"/>
      <c r="AD41" s="37"/>
      <c r="AE41" s="8">
        <v>0</v>
      </c>
      <c r="AF41" s="9">
        <v>0</v>
      </c>
      <c r="AG41" s="9">
        <v>0</v>
      </c>
      <c r="AH41" s="9">
        <v>0</v>
      </c>
      <c r="AI41" s="9" t="s">
        <v>69</v>
      </c>
    </row>
    <row r="42" spans="1:35" x14ac:dyDescent="0.25">
      <c r="A42" s="25"/>
      <c r="B42" s="23"/>
      <c r="C42" s="23">
        <v>13702</v>
      </c>
      <c r="D42" s="23"/>
      <c r="E42" s="55"/>
      <c r="F42" s="8"/>
      <c r="G42" s="9"/>
      <c r="H42" s="9"/>
      <c r="I42" s="9"/>
      <c r="J42" s="37"/>
      <c r="K42" s="8"/>
      <c r="L42" s="9"/>
      <c r="M42" s="9"/>
      <c r="N42" s="9"/>
      <c r="O42" s="37"/>
      <c r="P42" s="8"/>
      <c r="Q42" s="9"/>
      <c r="R42" s="9"/>
      <c r="S42" s="9"/>
      <c r="T42" s="37"/>
      <c r="U42" s="8"/>
      <c r="V42" s="9"/>
      <c r="W42" s="9"/>
      <c r="X42" s="9"/>
      <c r="Y42" s="37"/>
      <c r="Z42" s="8"/>
      <c r="AA42" s="9"/>
      <c r="AB42" s="9"/>
      <c r="AC42" s="9"/>
      <c r="AD42" s="37"/>
      <c r="AE42" s="8"/>
      <c r="AF42" s="9"/>
      <c r="AG42" s="9"/>
      <c r="AH42" s="9"/>
      <c r="AI42" s="9"/>
    </row>
    <row r="43" spans="1:35" s="12" customFormat="1" ht="12.75" x14ac:dyDescent="0.2">
      <c r="A43" s="28"/>
      <c r="B43" s="28"/>
      <c r="C43" s="28"/>
      <c r="D43" s="28"/>
      <c r="E43" s="58"/>
      <c r="F43" s="10"/>
      <c r="G43" s="11"/>
      <c r="H43" s="11"/>
      <c r="I43" s="11"/>
      <c r="J43" s="38"/>
      <c r="K43" s="10"/>
      <c r="L43" s="11"/>
      <c r="M43" s="11"/>
      <c r="N43" s="11"/>
      <c r="O43" s="38"/>
      <c r="P43" s="10"/>
      <c r="Q43" s="11"/>
      <c r="R43" s="11"/>
      <c r="S43" s="11"/>
      <c r="T43" s="38"/>
      <c r="U43" s="10"/>
      <c r="V43" s="11"/>
      <c r="W43" s="9"/>
      <c r="X43" s="11"/>
      <c r="Y43" s="37"/>
      <c r="Z43" s="47"/>
      <c r="AA43" s="48"/>
      <c r="AB43" s="48"/>
      <c r="AC43" s="48"/>
      <c r="AD43" s="59"/>
      <c r="AE43" s="10"/>
      <c r="AF43" s="9"/>
      <c r="AG43" s="11"/>
      <c r="AH43" s="11"/>
      <c r="AI43" s="11"/>
    </row>
    <row r="44" spans="1:35" s="12" customFormat="1" ht="25.5" x14ac:dyDescent="0.2">
      <c r="A44" s="23">
        <v>1500</v>
      </c>
      <c r="B44" s="23" t="s">
        <v>9</v>
      </c>
      <c r="C44" s="146" t="s">
        <v>45</v>
      </c>
      <c r="D44" s="23">
        <v>36</v>
      </c>
      <c r="E44" s="55" t="s">
        <v>11</v>
      </c>
      <c r="F44" s="10"/>
      <c r="G44" s="11"/>
      <c r="H44" s="9" t="s">
        <v>58</v>
      </c>
      <c r="I44" s="11"/>
      <c r="J44" s="38"/>
      <c r="K44" s="10"/>
      <c r="L44" s="11"/>
      <c r="M44" s="11"/>
      <c r="N44" s="11"/>
      <c r="O44" s="38"/>
      <c r="P44" s="10"/>
      <c r="Q44" s="11"/>
      <c r="R44" s="11"/>
      <c r="S44" s="11"/>
      <c r="T44" s="38"/>
      <c r="U44" s="8">
        <f>SUM(W44/0.5)</f>
        <v>77.86</v>
      </c>
      <c r="V44" s="9">
        <f>U44*A44</f>
        <v>116790</v>
      </c>
      <c r="W44" s="145">
        <v>38.93</v>
      </c>
      <c r="X44" s="9">
        <f>W44*A44</f>
        <v>58395</v>
      </c>
      <c r="Y44" s="37" t="s">
        <v>64</v>
      </c>
      <c r="Z44" s="47"/>
      <c r="AA44" s="48"/>
      <c r="AB44" s="48"/>
      <c r="AC44" s="48"/>
      <c r="AD44" s="59"/>
      <c r="AE44" s="8">
        <v>0</v>
      </c>
      <c r="AF44" s="9">
        <v>0</v>
      </c>
      <c r="AG44" s="9">
        <v>0</v>
      </c>
      <c r="AH44" s="9">
        <v>0</v>
      </c>
      <c r="AI44" s="9" t="s">
        <v>69</v>
      </c>
    </row>
    <row r="45" spans="1:35" s="12" customFormat="1" ht="12.75" x14ac:dyDescent="0.2">
      <c r="A45" s="23"/>
      <c r="B45" s="28"/>
      <c r="C45" s="28"/>
      <c r="D45" s="28"/>
      <c r="E45" s="58"/>
      <c r="F45" s="10"/>
      <c r="G45" s="11"/>
      <c r="H45" s="9"/>
      <c r="I45" s="11"/>
      <c r="J45" s="38"/>
      <c r="K45" s="10"/>
      <c r="L45" s="11"/>
      <c r="M45" s="11"/>
      <c r="N45" s="11"/>
      <c r="O45" s="38"/>
      <c r="P45" s="10"/>
      <c r="Q45" s="11"/>
      <c r="R45" s="11"/>
      <c r="S45" s="11"/>
      <c r="T45" s="38"/>
      <c r="U45" s="41"/>
      <c r="V45" s="11"/>
      <c r="W45" s="9"/>
      <c r="X45" s="11"/>
      <c r="Y45" s="37"/>
      <c r="Z45" s="47"/>
      <c r="AA45" s="48"/>
      <c r="AB45" s="48"/>
      <c r="AC45" s="48"/>
      <c r="AD45" s="59"/>
      <c r="AE45" s="10"/>
      <c r="AF45" s="9"/>
      <c r="AG45" s="11"/>
      <c r="AH45" s="11"/>
      <c r="AI45" s="11"/>
    </row>
    <row r="46" spans="1:35" s="12" customFormat="1" ht="12.75" x14ac:dyDescent="0.2">
      <c r="A46" s="23"/>
      <c r="B46" s="28"/>
      <c r="C46" s="28"/>
      <c r="D46" s="28"/>
      <c r="E46" s="58"/>
      <c r="F46" s="10"/>
      <c r="G46" s="11"/>
      <c r="H46" s="9"/>
      <c r="I46" s="11"/>
      <c r="J46" s="38"/>
      <c r="K46" s="10"/>
      <c r="L46" s="11"/>
      <c r="M46" s="11"/>
      <c r="N46" s="11"/>
      <c r="O46" s="38"/>
      <c r="P46" s="10"/>
      <c r="Q46" s="11"/>
      <c r="R46" s="11"/>
      <c r="S46" s="11"/>
      <c r="T46" s="38"/>
      <c r="U46" s="10"/>
      <c r="V46" s="11"/>
      <c r="W46" s="9"/>
      <c r="X46" s="11"/>
      <c r="Y46" s="37"/>
      <c r="Z46" s="47"/>
      <c r="AA46" s="48"/>
      <c r="AB46" s="48"/>
      <c r="AC46" s="48"/>
      <c r="AD46" s="59"/>
      <c r="AE46" s="10"/>
      <c r="AF46" s="9"/>
      <c r="AG46" s="11"/>
      <c r="AH46" s="11"/>
      <c r="AI46" s="11"/>
    </row>
    <row r="47" spans="1:35" s="12" customFormat="1" ht="25.5" x14ac:dyDescent="0.2">
      <c r="A47" s="23">
        <v>1000</v>
      </c>
      <c r="B47" s="23" t="s">
        <v>9</v>
      </c>
      <c r="C47" s="146" t="s">
        <v>47</v>
      </c>
      <c r="D47" s="23" t="s">
        <v>17</v>
      </c>
      <c r="E47" s="55" t="s">
        <v>48</v>
      </c>
      <c r="F47" s="10"/>
      <c r="G47" s="11"/>
      <c r="H47" s="9" t="s">
        <v>58</v>
      </c>
      <c r="I47" s="11"/>
      <c r="J47" s="38"/>
      <c r="K47" s="10"/>
      <c r="L47" s="11"/>
      <c r="M47" s="11"/>
      <c r="N47" s="11"/>
      <c r="O47" s="38"/>
      <c r="P47" s="10"/>
      <c r="Q47" s="11"/>
      <c r="R47" s="11"/>
      <c r="S47" s="11"/>
      <c r="T47" s="38"/>
      <c r="U47" s="8">
        <f>SUM(W47/0.5)</f>
        <v>86.76</v>
      </c>
      <c r="V47" s="9">
        <f>U47*A47</f>
        <v>86760</v>
      </c>
      <c r="W47" s="145">
        <v>43.38</v>
      </c>
      <c r="X47" s="9">
        <f>W47*A47</f>
        <v>43380</v>
      </c>
      <c r="Y47" s="37" t="s">
        <v>64</v>
      </c>
      <c r="Z47" s="47"/>
      <c r="AA47" s="48"/>
      <c r="AB47" s="48"/>
      <c r="AC47" s="48"/>
      <c r="AD47" s="59"/>
      <c r="AE47" s="8">
        <v>0</v>
      </c>
      <c r="AF47" s="9">
        <v>0</v>
      </c>
      <c r="AG47" s="9">
        <v>0</v>
      </c>
      <c r="AH47" s="9">
        <v>0</v>
      </c>
      <c r="AI47" s="9" t="s">
        <v>69</v>
      </c>
    </row>
    <row r="48" spans="1:35" s="12" customFormat="1" ht="12.75" x14ac:dyDescent="0.2">
      <c r="A48" s="28"/>
      <c r="B48" s="28"/>
      <c r="C48" s="28"/>
      <c r="D48" s="28"/>
      <c r="E48" s="58"/>
      <c r="F48" s="10"/>
      <c r="G48" s="11"/>
      <c r="H48" s="11"/>
      <c r="I48" s="11"/>
      <c r="J48" s="38"/>
      <c r="K48" s="10"/>
      <c r="L48" s="11"/>
      <c r="M48" s="11"/>
      <c r="N48" s="11"/>
      <c r="O48" s="38"/>
      <c r="P48" s="10"/>
      <c r="Q48" s="11"/>
      <c r="R48" s="11"/>
      <c r="S48" s="11"/>
      <c r="T48" s="38"/>
      <c r="U48" s="41"/>
      <c r="V48" s="11"/>
      <c r="W48" s="9"/>
      <c r="X48" s="11"/>
      <c r="Y48" s="37"/>
      <c r="Z48" s="47"/>
      <c r="AA48" s="48"/>
      <c r="AB48" s="48"/>
      <c r="AC48" s="48"/>
      <c r="AD48" s="59"/>
      <c r="AE48" s="10"/>
      <c r="AF48" s="9"/>
      <c r="AG48" s="11"/>
      <c r="AH48" s="11"/>
      <c r="AI48" s="11"/>
    </row>
    <row r="49" spans="1:35" ht="38.25" customHeight="1" x14ac:dyDescent="0.25">
      <c r="A49" s="23">
        <v>650</v>
      </c>
      <c r="B49" s="23" t="s">
        <v>9</v>
      </c>
      <c r="C49" s="146" t="s">
        <v>51</v>
      </c>
      <c r="D49" s="23" t="s">
        <v>17</v>
      </c>
      <c r="E49" s="55" t="s">
        <v>11</v>
      </c>
      <c r="F49" s="8"/>
      <c r="G49" s="9"/>
      <c r="H49" s="9" t="s">
        <v>58</v>
      </c>
      <c r="I49" s="6"/>
      <c r="J49" s="37"/>
      <c r="K49" s="8"/>
      <c r="L49" s="9"/>
      <c r="M49" s="9"/>
      <c r="N49" s="6"/>
      <c r="O49" s="37"/>
      <c r="P49" s="8"/>
      <c r="Q49" s="9"/>
      <c r="R49" s="9"/>
      <c r="S49" s="6"/>
      <c r="T49" s="37"/>
      <c r="U49" s="8">
        <f>SUM(W49/0.5)</f>
        <v>93.58</v>
      </c>
      <c r="V49" s="9">
        <f>U49*A49</f>
        <v>60827</v>
      </c>
      <c r="W49" s="145">
        <v>46.79</v>
      </c>
      <c r="X49" s="9">
        <f>W49*A49</f>
        <v>30413.5</v>
      </c>
      <c r="Y49" s="37" t="s">
        <v>64</v>
      </c>
      <c r="Z49" s="8"/>
      <c r="AA49" s="9"/>
      <c r="AB49" s="9"/>
      <c r="AC49" s="6"/>
      <c r="AD49" s="37"/>
      <c r="AE49" s="8">
        <v>0</v>
      </c>
      <c r="AF49" s="9">
        <v>0</v>
      </c>
      <c r="AG49" s="9">
        <v>0</v>
      </c>
      <c r="AH49" s="9">
        <v>0</v>
      </c>
      <c r="AI49" s="9" t="s">
        <v>69</v>
      </c>
    </row>
    <row r="50" spans="1:35" ht="51.75" x14ac:dyDescent="0.25">
      <c r="A50" s="23">
        <v>500</v>
      </c>
      <c r="B50" s="23" t="s">
        <v>28</v>
      </c>
      <c r="C50" s="147" t="s">
        <v>54</v>
      </c>
      <c r="D50" s="23"/>
      <c r="E50" s="55"/>
      <c r="F50" s="8"/>
      <c r="G50" s="9"/>
      <c r="H50" s="9" t="s">
        <v>58</v>
      </c>
      <c r="I50" s="9"/>
      <c r="J50" s="37"/>
      <c r="K50" s="8"/>
      <c r="L50" s="9"/>
      <c r="M50" s="9"/>
      <c r="N50" s="9"/>
      <c r="O50" s="37"/>
      <c r="P50" s="8"/>
      <c r="Q50" s="9"/>
      <c r="R50" s="9"/>
      <c r="S50" s="9"/>
      <c r="T50" s="37"/>
      <c r="U50" s="8"/>
      <c r="V50" s="9"/>
      <c r="W50" s="9">
        <v>0</v>
      </c>
      <c r="X50" s="9"/>
      <c r="Y50" s="37" t="s">
        <v>65</v>
      </c>
      <c r="Z50" s="8"/>
      <c r="AA50" s="9"/>
      <c r="AB50" s="9"/>
      <c r="AC50" s="9"/>
      <c r="AD50" s="37"/>
      <c r="AE50" s="8">
        <v>0</v>
      </c>
      <c r="AF50" s="9">
        <v>0</v>
      </c>
      <c r="AG50" s="9">
        <v>0</v>
      </c>
      <c r="AH50" s="9">
        <v>0</v>
      </c>
      <c r="AI50" s="9" t="s">
        <v>69</v>
      </c>
    </row>
    <row r="51" spans="1:35" x14ac:dyDescent="0.25">
      <c r="A51" s="23"/>
      <c r="B51" s="23"/>
      <c r="C51" s="23"/>
      <c r="D51" s="23"/>
      <c r="E51" s="55"/>
      <c r="F51" s="8"/>
      <c r="G51" s="9"/>
      <c r="H51" s="9"/>
      <c r="I51" s="9"/>
      <c r="J51" s="37"/>
      <c r="K51" s="8"/>
      <c r="L51" s="9"/>
      <c r="M51" s="9"/>
      <c r="N51" s="9"/>
      <c r="O51" s="37"/>
      <c r="P51" s="8"/>
      <c r="Q51" s="9"/>
      <c r="R51" s="9"/>
      <c r="S51" s="9"/>
      <c r="T51" s="37"/>
      <c r="U51" s="8"/>
      <c r="V51" s="9"/>
      <c r="W51" s="9"/>
      <c r="X51" s="9"/>
      <c r="Y51" s="37"/>
      <c r="Z51" s="8"/>
      <c r="AA51" s="9"/>
      <c r="AB51" s="9"/>
      <c r="AC51" s="9"/>
      <c r="AD51" s="37"/>
      <c r="AE51" s="8"/>
      <c r="AF51" s="9"/>
      <c r="AG51" s="9"/>
      <c r="AH51" s="9"/>
      <c r="AI51" s="9"/>
    </row>
    <row r="52" spans="1:35" x14ac:dyDescent="0.25">
      <c r="A52" s="23"/>
      <c r="B52" s="23"/>
      <c r="C52" s="23"/>
      <c r="D52" s="23"/>
      <c r="E52" s="55"/>
      <c r="F52" s="8"/>
      <c r="G52" s="9"/>
      <c r="H52" s="9"/>
      <c r="I52" s="9"/>
      <c r="J52" s="37"/>
      <c r="K52" s="8"/>
      <c r="L52" s="9"/>
      <c r="M52" s="9"/>
      <c r="N52" s="9"/>
      <c r="O52" s="37"/>
      <c r="P52" s="8"/>
      <c r="Q52" s="9"/>
      <c r="R52" s="9"/>
      <c r="S52" s="9"/>
      <c r="T52" s="37"/>
      <c r="U52" s="8"/>
      <c r="V52" s="9"/>
      <c r="W52" s="9"/>
      <c r="X52" s="9"/>
      <c r="Y52" s="37"/>
      <c r="Z52" s="8"/>
      <c r="AA52" s="9"/>
      <c r="AB52" s="9"/>
      <c r="AC52" s="9"/>
      <c r="AD52" s="37"/>
      <c r="AE52" s="8"/>
      <c r="AF52" s="9"/>
      <c r="AG52" s="9"/>
      <c r="AH52" s="9"/>
      <c r="AI52" s="9"/>
    </row>
    <row r="53" spans="1:35" s="149" customFormat="1" ht="51.75" x14ac:dyDescent="0.25">
      <c r="A53" s="29">
        <v>750</v>
      </c>
      <c r="B53" s="29" t="s">
        <v>28</v>
      </c>
      <c r="C53" s="147" t="s">
        <v>46</v>
      </c>
      <c r="D53" s="29"/>
      <c r="E53" s="148"/>
      <c r="F53" s="8"/>
      <c r="G53" s="9"/>
      <c r="H53" s="9" t="s">
        <v>58</v>
      </c>
      <c r="I53" s="9"/>
      <c r="J53" s="37"/>
      <c r="K53" s="8"/>
      <c r="L53" s="9"/>
      <c r="M53" s="9"/>
      <c r="N53" s="9"/>
      <c r="O53" s="37"/>
      <c r="P53" s="8"/>
      <c r="Q53" s="9"/>
      <c r="R53" s="9"/>
      <c r="S53" s="9"/>
      <c r="T53" s="37"/>
      <c r="U53" s="8"/>
      <c r="V53" s="9"/>
      <c r="W53" s="9">
        <v>0</v>
      </c>
      <c r="X53" s="9"/>
      <c r="Y53" s="37" t="s">
        <v>65</v>
      </c>
      <c r="Z53" s="8"/>
      <c r="AA53" s="9"/>
      <c r="AB53" s="9"/>
      <c r="AC53" s="9"/>
      <c r="AD53" s="37"/>
      <c r="AE53" s="8">
        <v>0</v>
      </c>
      <c r="AF53" s="9">
        <v>0</v>
      </c>
      <c r="AG53" s="9">
        <v>0</v>
      </c>
      <c r="AH53" s="9">
        <v>0</v>
      </c>
      <c r="AI53" s="9" t="s">
        <v>69</v>
      </c>
    </row>
    <row r="54" spans="1:35" ht="63.75" customHeight="1" x14ac:dyDescent="0.25">
      <c r="A54" s="23">
        <v>20</v>
      </c>
      <c r="B54" s="23" t="s">
        <v>28</v>
      </c>
      <c r="C54" s="150" t="s">
        <v>56</v>
      </c>
      <c r="D54" s="23"/>
      <c r="E54" s="55"/>
      <c r="F54" s="8"/>
      <c r="G54" s="9"/>
      <c r="H54" s="9" t="s">
        <v>58</v>
      </c>
      <c r="I54" s="6"/>
      <c r="J54" s="37"/>
      <c r="K54" s="8"/>
      <c r="L54" s="9"/>
      <c r="M54" s="9"/>
      <c r="N54" s="6"/>
      <c r="O54" s="37"/>
      <c r="P54" s="8"/>
      <c r="Q54" s="9"/>
      <c r="R54" s="9"/>
      <c r="S54" s="6"/>
      <c r="T54" s="37"/>
      <c r="U54" s="8"/>
      <c r="V54" s="9"/>
      <c r="W54" s="9"/>
      <c r="X54" s="6"/>
      <c r="Y54" s="37"/>
      <c r="Z54" s="8"/>
      <c r="AA54" s="9"/>
      <c r="AB54" s="9"/>
      <c r="AC54" s="6"/>
      <c r="AD54" s="37"/>
      <c r="AE54" s="8">
        <v>0</v>
      </c>
      <c r="AF54" s="9">
        <v>0</v>
      </c>
      <c r="AG54" s="9">
        <v>0</v>
      </c>
      <c r="AH54" s="9">
        <v>0</v>
      </c>
      <c r="AI54" s="9" t="s">
        <v>69</v>
      </c>
    </row>
    <row r="55" spans="1:35" ht="15" customHeight="1" x14ac:dyDescent="0.25">
      <c r="A55" s="23"/>
      <c r="B55" s="23"/>
      <c r="C55" s="29"/>
      <c r="D55" s="23"/>
      <c r="E55" s="55"/>
      <c r="F55" s="8"/>
      <c r="G55" s="9"/>
      <c r="H55" s="9"/>
      <c r="I55" s="6"/>
      <c r="J55" s="37"/>
      <c r="K55" s="8"/>
      <c r="L55" s="9"/>
      <c r="M55" s="9"/>
      <c r="N55" s="6"/>
      <c r="O55" s="37"/>
      <c r="P55" s="8"/>
      <c r="Q55" s="9"/>
      <c r="R55" s="9"/>
      <c r="S55" s="6"/>
      <c r="T55" s="37"/>
      <c r="U55" s="8"/>
      <c r="V55" s="9"/>
      <c r="W55" s="9"/>
      <c r="X55" s="6"/>
      <c r="Y55" s="37"/>
      <c r="Z55" s="8"/>
      <c r="AA55" s="9"/>
      <c r="AB55" s="9"/>
      <c r="AC55" s="6"/>
      <c r="AD55" s="37"/>
      <c r="AE55" s="8"/>
      <c r="AF55" s="9"/>
      <c r="AG55" s="9"/>
      <c r="AH55" s="9"/>
      <c r="AI55" s="9"/>
    </row>
    <row r="56" spans="1:35" ht="30" customHeight="1" x14ac:dyDescent="0.25">
      <c r="A56" s="25"/>
      <c r="B56" s="25"/>
      <c r="C56" s="159" t="s">
        <v>127</v>
      </c>
      <c r="D56" s="23"/>
      <c r="E56" s="55"/>
      <c r="F56" s="8"/>
      <c r="G56" s="9"/>
      <c r="H56" s="9"/>
      <c r="I56" s="9"/>
      <c r="J56" s="37"/>
      <c r="K56" s="8"/>
      <c r="L56" s="9"/>
      <c r="M56" s="9"/>
      <c r="N56" s="9"/>
      <c r="O56" s="37"/>
      <c r="P56" s="8"/>
      <c r="Q56" s="9"/>
      <c r="R56" s="9"/>
      <c r="S56" s="9"/>
      <c r="T56" s="37"/>
      <c r="U56" s="8"/>
      <c r="V56" s="9"/>
      <c r="W56" s="9"/>
      <c r="X56" s="9"/>
      <c r="Y56" s="37"/>
      <c r="Z56" s="8"/>
      <c r="AA56" s="9"/>
      <c r="AB56" s="9"/>
      <c r="AC56" s="9"/>
      <c r="AD56" s="37"/>
      <c r="AE56" s="8"/>
      <c r="AF56" s="9"/>
      <c r="AG56" s="9"/>
      <c r="AH56" s="9"/>
      <c r="AI56" s="9"/>
    </row>
    <row r="57" spans="1:35" ht="25.5" customHeight="1" x14ac:dyDescent="0.25">
      <c r="A57" s="23">
        <v>350</v>
      </c>
      <c r="B57" s="23" t="s">
        <v>9</v>
      </c>
      <c r="C57" s="23" t="s">
        <v>10</v>
      </c>
      <c r="D57" s="23">
        <v>2400</v>
      </c>
      <c r="E57" s="56" t="s">
        <v>11</v>
      </c>
      <c r="F57" s="8"/>
      <c r="G57" s="9"/>
      <c r="H57" s="9" t="s">
        <v>58</v>
      </c>
      <c r="I57" s="6"/>
      <c r="J57" s="37"/>
      <c r="K57" s="8"/>
      <c r="L57" s="9"/>
      <c r="M57" s="9"/>
      <c r="N57" s="6"/>
      <c r="O57" s="37"/>
      <c r="P57" s="8"/>
      <c r="Q57" s="9"/>
      <c r="R57" s="9"/>
      <c r="S57" s="6"/>
      <c r="T57" s="37"/>
      <c r="U57" s="8">
        <f>SUM(W57/0.5)</f>
        <v>47.72</v>
      </c>
      <c r="V57" s="9">
        <f>U57*A57</f>
        <v>16702</v>
      </c>
      <c r="W57" s="9">
        <v>23.86</v>
      </c>
      <c r="X57" s="9">
        <f>W57*A57</f>
        <v>8351</v>
      </c>
      <c r="Y57" s="37" t="s">
        <v>64</v>
      </c>
      <c r="Z57" s="8"/>
      <c r="AA57" s="9"/>
      <c r="AB57" s="9"/>
      <c r="AC57" s="6"/>
      <c r="AD57" s="37"/>
      <c r="AE57" s="8">
        <v>86.67</v>
      </c>
      <c r="AF57" s="9">
        <f>AE57*A57</f>
        <v>30334.5</v>
      </c>
      <c r="AG57" s="151">
        <v>23.74</v>
      </c>
      <c r="AH57" s="6">
        <f>AG57*A57</f>
        <v>8309</v>
      </c>
      <c r="AI57" s="9" t="s">
        <v>70</v>
      </c>
    </row>
    <row r="58" spans="1:35" x14ac:dyDescent="0.25">
      <c r="A58" s="25"/>
      <c r="B58" s="23"/>
      <c r="C58" s="23">
        <v>1510</v>
      </c>
      <c r="D58" s="23"/>
      <c r="E58" s="56"/>
      <c r="F58" s="8"/>
      <c r="G58" s="9"/>
      <c r="H58" s="9"/>
      <c r="I58" s="9"/>
      <c r="J58" s="37"/>
      <c r="K58" s="8"/>
      <c r="L58" s="9"/>
      <c r="M58" s="9"/>
      <c r="N58" s="9"/>
      <c r="O58" s="37"/>
      <c r="P58" s="8"/>
      <c r="Q58" s="9"/>
      <c r="R58" s="9"/>
      <c r="S58" s="9"/>
      <c r="T58" s="37"/>
      <c r="U58" s="8"/>
      <c r="V58" s="9"/>
      <c r="W58" s="9"/>
      <c r="X58" s="9"/>
      <c r="Y58" s="37"/>
      <c r="Z58" s="8"/>
      <c r="AA58" s="9"/>
      <c r="AB58" s="9"/>
      <c r="AC58" s="9"/>
      <c r="AD58" s="37"/>
      <c r="AE58" s="8"/>
      <c r="AF58" s="9"/>
      <c r="AG58" s="9"/>
      <c r="AH58" s="6"/>
      <c r="AI58" s="9"/>
    </row>
    <row r="59" spans="1:35" x14ac:dyDescent="0.25">
      <c r="A59" s="23"/>
      <c r="B59" s="23"/>
      <c r="C59" s="23"/>
      <c r="D59" s="23"/>
      <c r="E59" s="56"/>
      <c r="F59" s="8"/>
      <c r="G59" s="9"/>
      <c r="H59" s="9"/>
      <c r="I59" s="9"/>
      <c r="J59" s="37"/>
      <c r="K59" s="8"/>
      <c r="L59" s="9"/>
      <c r="M59" s="9"/>
      <c r="N59" s="9"/>
      <c r="O59" s="37"/>
      <c r="P59" s="8"/>
      <c r="Q59" s="9"/>
      <c r="R59" s="9"/>
      <c r="S59" s="9"/>
      <c r="T59" s="37"/>
      <c r="U59" s="8"/>
      <c r="V59" s="9"/>
      <c r="W59" s="9"/>
      <c r="X59" s="9"/>
      <c r="Y59" s="37"/>
      <c r="Z59" s="8"/>
      <c r="AA59" s="9"/>
      <c r="AB59" s="9"/>
      <c r="AC59" s="9"/>
      <c r="AD59" s="37"/>
      <c r="AE59" s="8"/>
      <c r="AF59" s="9"/>
      <c r="AG59" s="9"/>
      <c r="AH59" s="6"/>
      <c r="AI59" s="9"/>
    </row>
    <row r="60" spans="1:35" x14ac:dyDescent="0.25">
      <c r="A60" s="23">
        <v>300</v>
      </c>
      <c r="B60" s="23" t="s">
        <v>9</v>
      </c>
      <c r="C60" s="23" t="s">
        <v>13</v>
      </c>
      <c r="D60" s="23">
        <v>4000</v>
      </c>
      <c r="E60" s="56" t="s">
        <v>14</v>
      </c>
      <c r="F60" s="8"/>
      <c r="G60" s="9"/>
      <c r="H60" s="9" t="s">
        <v>58</v>
      </c>
      <c r="I60" s="6"/>
      <c r="J60" s="37"/>
      <c r="K60" s="8"/>
      <c r="L60" s="9"/>
      <c r="M60" s="9"/>
      <c r="N60" s="6"/>
      <c r="O60" s="37"/>
      <c r="P60" s="8"/>
      <c r="Q60" s="9"/>
      <c r="R60" s="9"/>
      <c r="S60" s="6"/>
      <c r="T60" s="37"/>
      <c r="U60" s="8">
        <f>SUM(W60/0.5)</f>
        <v>50.76</v>
      </c>
      <c r="V60" s="9">
        <f>U60*A60</f>
        <v>15228</v>
      </c>
      <c r="W60" s="9">
        <v>25.38</v>
      </c>
      <c r="X60" s="9">
        <f>W60*A60</f>
        <v>7614</v>
      </c>
      <c r="Y60" s="37" t="s">
        <v>64</v>
      </c>
      <c r="Z60" s="8"/>
      <c r="AA60" s="9"/>
      <c r="AB60" s="9"/>
      <c r="AC60" s="6"/>
      <c r="AD60" s="37"/>
      <c r="AE60" s="8">
        <v>110.42</v>
      </c>
      <c r="AF60" s="9">
        <f>AE60*A60</f>
        <v>33126</v>
      </c>
      <c r="AG60" s="151">
        <v>25.25</v>
      </c>
      <c r="AH60" s="6">
        <f>AG60*A60</f>
        <v>7575</v>
      </c>
      <c r="AI60" s="9" t="s">
        <v>71</v>
      </c>
    </row>
    <row r="61" spans="1:35" ht="15" hidden="1" customHeight="1" x14ac:dyDescent="0.25">
      <c r="A61" s="25"/>
      <c r="B61" s="23" t="s">
        <v>9</v>
      </c>
      <c r="C61" s="23">
        <v>1700</v>
      </c>
      <c r="D61" s="23"/>
      <c r="E61" s="56"/>
      <c r="F61" s="8"/>
      <c r="G61" s="9"/>
      <c r="H61" s="9"/>
      <c r="I61" s="9"/>
      <c r="J61" s="37"/>
      <c r="K61" s="8"/>
      <c r="L61" s="9"/>
      <c r="M61" s="9"/>
      <c r="N61" s="9"/>
      <c r="O61" s="37"/>
      <c r="P61" s="8"/>
      <c r="Q61" s="9"/>
      <c r="R61" s="9"/>
      <c r="S61" s="9"/>
      <c r="T61" s="37"/>
      <c r="U61" s="8"/>
      <c r="V61" s="9"/>
      <c r="W61" s="9"/>
      <c r="X61" s="9"/>
      <c r="Y61" s="37"/>
      <c r="Z61" s="8"/>
      <c r="AA61" s="9"/>
      <c r="AB61" s="9"/>
      <c r="AC61" s="9"/>
      <c r="AD61" s="37"/>
      <c r="AE61" s="8"/>
      <c r="AF61" s="9">
        <f t="shared" ref="AF61:AF63" si="1">AE61*Z61</f>
        <v>0</v>
      </c>
      <c r="AG61" s="9"/>
      <c r="AH61" s="6">
        <f t="shared" ref="AH61:AH92" si="2">AG61*Z61</f>
        <v>0</v>
      </c>
      <c r="AI61" s="9"/>
    </row>
    <row r="62" spans="1:35" ht="15" hidden="1" customHeight="1" x14ac:dyDescent="0.25">
      <c r="A62" s="25"/>
      <c r="B62" s="23" t="s">
        <v>9</v>
      </c>
      <c r="C62" s="23"/>
      <c r="D62" s="23"/>
      <c r="E62" s="56"/>
      <c r="F62" s="8"/>
      <c r="G62" s="9"/>
      <c r="H62" s="9"/>
      <c r="I62" s="9"/>
      <c r="J62" s="37"/>
      <c r="K62" s="8"/>
      <c r="L62" s="9"/>
      <c r="M62" s="9"/>
      <c r="N62" s="9"/>
      <c r="O62" s="37"/>
      <c r="P62" s="8"/>
      <c r="Q62" s="9"/>
      <c r="R62" s="9"/>
      <c r="S62" s="9"/>
      <c r="T62" s="37"/>
      <c r="U62" s="8"/>
      <c r="V62" s="9"/>
      <c r="W62" s="9"/>
      <c r="X62" s="9"/>
      <c r="Y62" s="37"/>
      <c r="Z62" s="8"/>
      <c r="AA62" s="9"/>
      <c r="AB62" s="9"/>
      <c r="AC62" s="9"/>
      <c r="AD62" s="37"/>
      <c r="AE62" s="8"/>
      <c r="AF62" s="9">
        <f t="shared" si="1"/>
        <v>0</v>
      </c>
      <c r="AG62" s="9"/>
      <c r="AH62" s="6">
        <f t="shared" si="2"/>
        <v>0</v>
      </c>
      <c r="AI62" s="9"/>
    </row>
    <row r="63" spans="1:35" ht="15" hidden="1" customHeight="1" x14ac:dyDescent="0.25">
      <c r="A63" s="25"/>
      <c r="B63" s="23" t="s">
        <v>9</v>
      </c>
      <c r="C63" s="25"/>
      <c r="D63" s="23"/>
      <c r="E63" s="56"/>
      <c r="F63" s="8"/>
      <c r="G63" s="9"/>
      <c r="H63" s="9"/>
      <c r="I63" s="9"/>
      <c r="J63" s="37"/>
      <c r="K63" s="8"/>
      <c r="L63" s="9"/>
      <c r="M63" s="9"/>
      <c r="N63" s="9"/>
      <c r="O63" s="37"/>
      <c r="P63" s="8"/>
      <c r="Q63" s="9"/>
      <c r="R63" s="9"/>
      <c r="S63" s="9"/>
      <c r="T63" s="37"/>
      <c r="U63" s="8"/>
      <c r="V63" s="9"/>
      <c r="W63" s="9"/>
      <c r="X63" s="9"/>
      <c r="Y63" s="37"/>
      <c r="Z63" s="8"/>
      <c r="AA63" s="9"/>
      <c r="AB63" s="9"/>
      <c r="AC63" s="9"/>
      <c r="AD63" s="37"/>
      <c r="AE63" s="8"/>
      <c r="AF63" s="9">
        <f t="shared" si="1"/>
        <v>0</v>
      </c>
      <c r="AG63" s="9"/>
      <c r="AH63" s="6">
        <f t="shared" si="2"/>
        <v>0</v>
      </c>
      <c r="AI63" s="9"/>
    </row>
    <row r="64" spans="1:35" x14ac:dyDescent="0.25">
      <c r="A64" s="23">
        <v>3000</v>
      </c>
      <c r="B64" s="23" t="s">
        <v>9</v>
      </c>
      <c r="C64" s="23" t="s">
        <v>16</v>
      </c>
      <c r="D64" s="23" t="s">
        <v>23</v>
      </c>
      <c r="E64" s="56" t="s">
        <v>14</v>
      </c>
      <c r="F64" s="8"/>
      <c r="G64" s="9"/>
      <c r="H64" s="9" t="s">
        <v>58</v>
      </c>
      <c r="I64" s="9"/>
      <c r="J64" s="37"/>
      <c r="K64" s="8"/>
      <c r="L64" s="9"/>
      <c r="M64" s="9"/>
      <c r="N64" s="9"/>
      <c r="O64" s="37"/>
      <c r="P64" s="8"/>
      <c r="Q64" s="9"/>
      <c r="R64" s="9"/>
      <c r="S64" s="9"/>
      <c r="T64" s="37"/>
      <c r="U64" s="8">
        <f>SUM(W64/0.5)</f>
        <v>74.8</v>
      </c>
      <c r="V64" s="9">
        <f>U64*A64</f>
        <v>224400</v>
      </c>
      <c r="W64" s="9">
        <v>37.4</v>
      </c>
      <c r="X64" s="9">
        <f>W64*A64</f>
        <v>112200</v>
      </c>
      <c r="Y64" s="37" t="s">
        <v>64</v>
      </c>
      <c r="Z64" s="8"/>
      <c r="AA64" s="9"/>
      <c r="AB64" s="9"/>
      <c r="AC64" s="9"/>
      <c r="AD64" s="37"/>
      <c r="AE64" s="8">
        <v>140.6</v>
      </c>
      <c r="AF64" s="9">
        <f>AE64*A64</f>
        <v>421800</v>
      </c>
      <c r="AG64" s="151">
        <v>37.22</v>
      </c>
      <c r="AH64" s="6">
        <f>AG64*A64</f>
        <v>111660</v>
      </c>
      <c r="AI64" s="9" t="s">
        <v>72</v>
      </c>
    </row>
    <row r="65" spans="1:35" x14ac:dyDescent="0.25">
      <c r="A65" s="25"/>
      <c r="B65" s="23"/>
      <c r="C65" s="23">
        <v>4142</v>
      </c>
      <c r="D65" s="23"/>
      <c r="E65" s="56"/>
      <c r="F65" s="8"/>
      <c r="G65" s="9"/>
      <c r="H65" s="9"/>
      <c r="I65" s="9"/>
      <c r="J65" s="37"/>
      <c r="K65" s="8"/>
      <c r="L65" s="9"/>
      <c r="M65" s="9"/>
      <c r="N65" s="9"/>
      <c r="O65" s="37"/>
      <c r="P65" s="8"/>
      <c r="Q65" s="9"/>
      <c r="R65" s="9"/>
      <c r="S65" s="9"/>
      <c r="T65" s="37"/>
      <c r="U65" s="8"/>
      <c r="V65" s="9"/>
      <c r="W65" s="9"/>
      <c r="X65" s="9"/>
      <c r="Y65" s="37"/>
      <c r="Z65" s="8"/>
      <c r="AA65" s="9"/>
      <c r="AB65" s="9"/>
      <c r="AC65" s="9"/>
      <c r="AD65" s="37"/>
      <c r="AE65" s="8"/>
      <c r="AF65" s="9"/>
      <c r="AG65" s="9"/>
      <c r="AH65" s="6"/>
      <c r="AI65" s="9"/>
    </row>
    <row r="66" spans="1:35" x14ac:dyDescent="0.25">
      <c r="A66" s="25"/>
      <c r="B66" s="23"/>
      <c r="C66" s="23"/>
      <c r="D66" s="23"/>
      <c r="E66" s="56"/>
      <c r="F66" s="8"/>
      <c r="G66" s="9"/>
      <c r="H66" s="9"/>
      <c r="I66" s="9"/>
      <c r="J66" s="37"/>
      <c r="K66" s="8"/>
      <c r="L66" s="9"/>
      <c r="M66" s="9"/>
      <c r="N66" s="9"/>
      <c r="O66" s="37"/>
      <c r="P66" s="8"/>
      <c r="Q66" s="9"/>
      <c r="R66" s="9"/>
      <c r="S66" s="9"/>
      <c r="T66" s="37"/>
      <c r="U66" s="8"/>
      <c r="V66" s="9"/>
      <c r="W66" s="9"/>
      <c r="X66" s="9"/>
      <c r="Y66" s="37"/>
      <c r="Z66" s="8"/>
      <c r="AA66" s="9"/>
      <c r="AB66" s="9"/>
      <c r="AC66" s="9"/>
      <c r="AD66" s="37"/>
      <c r="AE66" s="8"/>
      <c r="AF66" s="9"/>
      <c r="AG66" s="9"/>
      <c r="AH66" s="6"/>
      <c r="AI66" s="9"/>
    </row>
    <row r="67" spans="1:35" x14ac:dyDescent="0.25">
      <c r="A67" s="23">
        <v>550</v>
      </c>
      <c r="B67" s="23" t="s">
        <v>9</v>
      </c>
      <c r="C67" s="23" t="s">
        <v>19</v>
      </c>
      <c r="D67" s="23" t="s">
        <v>20</v>
      </c>
      <c r="E67" s="56" t="s">
        <v>11</v>
      </c>
      <c r="F67" s="8"/>
      <c r="G67" s="9"/>
      <c r="H67" s="9" t="s">
        <v>58</v>
      </c>
      <c r="I67" s="9"/>
      <c r="J67" s="37"/>
      <c r="K67" s="8"/>
      <c r="L67" s="9"/>
      <c r="M67" s="9"/>
      <c r="N67" s="9"/>
      <c r="O67" s="37"/>
      <c r="P67" s="8"/>
      <c r="Q67" s="9"/>
      <c r="R67" s="9"/>
      <c r="S67" s="9"/>
      <c r="T67" s="37"/>
      <c r="U67" s="8">
        <f>SUM(W67/0.5)</f>
        <v>127.84</v>
      </c>
      <c r="V67" s="9">
        <f>U67*A67</f>
        <v>70312</v>
      </c>
      <c r="W67" s="9">
        <v>63.92</v>
      </c>
      <c r="X67" s="9">
        <f>W67*A67</f>
        <v>35156</v>
      </c>
      <c r="Y67" s="37" t="s">
        <v>64</v>
      </c>
      <c r="Z67" s="8"/>
      <c r="AA67" s="9"/>
      <c r="AB67" s="9"/>
      <c r="AC67" s="9"/>
      <c r="AD67" s="37"/>
      <c r="AE67" s="8">
        <v>214</v>
      </c>
      <c r="AF67" s="9">
        <f>AE67*A67</f>
        <v>117700</v>
      </c>
      <c r="AG67" s="151">
        <v>63.61</v>
      </c>
      <c r="AH67" s="6">
        <f>AG67*A67</f>
        <v>34985.5</v>
      </c>
      <c r="AI67" s="9" t="s">
        <v>72</v>
      </c>
    </row>
    <row r="68" spans="1:35" x14ac:dyDescent="0.25">
      <c r="A68" s="25"/>
      <c r="B68" s="23"/>
      <c r="C68" s="23">
        <v>5102</v>
      </c>
      <c r="D68" s="23"/>
      <c r="E68" s="55"/>
      <c r="F68" s="8"/>
      <c r="G68" s="9"/>
      <c r="H68" s="9"/>
      <c r="I68" s="9"/>
      <c r="J68" s="37"/>
      <c r="K68" s="8"/>
      <c r="L68" s="9"/>
      <c r="M68" s="9"/>
      <c r="N68" s="9"/>
      <c r="O68" s="37"/>
      <c r="P68" s="8"/>
      <c r="Q68" s="9"/>
      <c r="R68" s="9"/>
      <c r="S68" s="9"/>
      <c r="T68" s="37"/>
      <c r="U68" s="8"/>
      <c r="V68" s="9"/>
      <c r="W68" s="9"/>
      <c r="X68" s="9"/>
      <c r="Y68" s="37"/>
      <c r="Z68" s="8"/>
      <c r="AA68" s="9"/>
      <c r="AB68" s="9"/>
      <c r="AC68" s="9"/>
      <c r="AD68" s="37"/>
      <c r="AE68" s="8"/>
      <c r="AF68" s="9"/>
      <c r="AG68" s="9"/>
      <c r="AH68" s="6"/>
      <c r="AI68" s="9"/>
    </row>
    <row r="69" spans="1:35" x14ac:dyDescent="0.25">
      <c r="A69" s="25"/>
      <c r="B69" s="23"/>
      <c r="C69" s="23"/>
      <c r="D69" s="23"/>
      <c r="E69" s="55"/>
      <c r="F69" s="8"/>
      <c r="G69" s="9"/>
      <c r="H69" s="9"/>
      <c r="I69" s="9"/>
      <c r="J69" s="37"/>
      <c r="K69" s="8"/>
      <c r="L69" s="9"/>
      <c r="M69" s="9"/>
      <c r="N69" s="9"/>
      <c r="O69" s="37"/>
      <c r="P69" s="8"/>
      <c r="Q69" s="9"/>
      <c r="R69" s="9"/>
      <c r="S69" s="9"/>
      <c r="T69" s="37"/>
      <c r="U69" s="8"/>
      <c r="V69" s="9"/>
      <c r="W69" s="9"/>
      <c r="X69" s="9"/>
      <c r="Y69" s="37"/>
      <c r="Z69" s="8"/>
      <c r="AA69" s="9"/>
      <c r="AB69" s="9"/>
      <c r="AC69" s="9"/>
      <c r="AD69" s="37"/>
      <c r="AE69" s="8"/>
      <c r="AF69" s="9"/>
      <c r="AG69" s="9"/>
      <c r="AH69" s="6"/>
      <c r="AI69" s="9"/>
    </row>
    <row r="70" spans="1:35" x14ac:dyDescent="0.25">
      <c r="A70" s="23">
        <v>2200</v>
      </c>
      <c r="B70" s="23" t="s">
        <v>9</v>
      </c>
      <c r="C70" s="23" t="s">
        <v>22</v>
      </c>
      <c r="D70" s="23" t="s">
        <v>23</v>
      </c>
      <c r="E70" s="56" t="s">
        <v>11</v>
      </c>
      <c r="F70" s="8"/>
      <c r="G70" s="9"/>
      <c r="H70" s="9" t="s">
        <v>58</v>
      </c>
      <c r="I70" s="6"/>
      <c r="J70" s="37"/>
      <c r="K70" s="8"/>
      <c r="L70" s="9"/>
      <c r="M70" s="9"/>
      <c r="N70" s="6"/>
      <c r="O70" s="37"/>
      <c r="P70" s="8"/>
      <c r="Q70" s="9"/>
      <c r="R70" s="9"/>
      <c r="S70" s="6"/>
      <c r="T70" s="37"/>
      <c r="U70" s="8">
        <f>SUM(W70/0.5)</f>
        <v>59.3</v>
      </c>
      <c r="V70" s="9">
        <f>U70*A70</f>
        <v>130460</v>
      </c>
      <c r="W70" s="9">
        <v>29.65</v>
      </c>
      <c r="X70" s="9">
        <f>W70*A70</f>
        <v>65230</v>
      </c>
      <c r="Y70" s="37" t="s">
        <v>64</v>
      </c>
      <c r="Z70" s="8"/>
      <c r="AA70" s="9"/>
      <c r="AB70" s="9"/>
      <c r="AC70" s="6"/>
      <c r="AD70" s="37"/>
      <c r="AE70" s="8">
        <v>151.19</v>
      </c>
      <c r="AF70" s="9">
        <f>AE70*A70</f>
        <v>332618</v>
      </c>
      <c r="AG70" s="151">
        <v>29.5</v>
      </c>
      <c r="AH70" s="6">
        <f>AG70*A70</f>
        <v>64900</v>
      </c>
      <c r="AI70" s="9" t="s">
        <v>72</v>
      </c>
    </row>
    <row r="71" spans="1:35" x14ac:dyDescent="0.25">
      <c r="A71" s="23"/>
      <c r="B71" s="23"/>
      <c r="C71" s="23">
        <v>7805</v>
      </c>
      <c r="D71" s="23"/>
      <c r="E71" s="56"/>
      <c r="F71" s="8"/>
      <c r="G71" s="9"/>
      <c r="H71" s="9"/>
      <c r="I71" s="9"/>
      <c r="J71" s="37"/>
      <c r="K71" s="8"/>
      <c r="L71" s="9"/>
      <c r="M71" s="9"/>
      <c r="N71" s="9"/>
      <c r="O71" s="37"/>
      <c r="P71" s="8"/>
      <c r="Q71" s="9"/>
      <c r="R71" s="9"/>
      <c r="S71" s="9"/>
      <c r="T71" s="37"/>
      <c r="U71" s="8"/>
      <c r="V71" s="9"/>
      <c r="W71" s="9"/>
      <c r="X71" s="9"/>
      <c r="Y71" s="37"/>
      <c r="Z71" s="8"/>
      <c r="AA71" s="9"/>
      <c r="AB71" s="9"/>
      <c r="AC71" s="9"/>
      <c r="AD71" s="37"/>
      <c r="AE71" s="8"/>
      <c r="AF71" s="9"/>
      <c r="AG71" s="9"/>
      <c r="AH71" s="6"/>
      <c r="AI71" s="9"/>
    </row>
    <row r="72" spans="1:35" x14ac:dyDescent="0.25">
      <c r="A72" s="23"/>
      <c r="B72" s="23"/>
      <c r="C72" s="23"/>
      <c r="D72" s="23"/>
      <c r="E72" s="56"/>
      <c r="F72" s="8"/>
      <c r="G72" s="9"/>
      <c r="H72" s="9"/>
      <c r="I72" s="9"/>
      <c r="J72" s="37"/>
      <c r="K72" s="8"/>
      <c r="L72" s="9"/>
      <c r="M72" s="9"/>
      <c r="N72" s="9"/>
      <c r="O72" s="37"/>
      <c r="P72" s="8"/>
      <c r="Q72" s="9"/>
      <c r="R72" s="9"/>
      <c r="S72" s="9"/>
      <c r="T72" s="37"/>
      <c r="U72" s="8"/>
      <c r="V72" s="9"/>
      <c r="W72" s="9"/>
      <c r="X72" s="9"/>
      <c r="Y72" s="37"/>
      <c r="Z72" s="8"/>
      <c r="AA72" s="9"/>
      <c r="AB72" s="9"/>
      <c r="AC72" s="9"/>
      <c r="AD72" s="37"/>
      <c r="AE72" s="8"/>
      <c r="AF72" s="9"/>
      <c r="AG72" s="9"/>
      <c r="AH72" s="6"/>
      <c r="AI72" s="9"/>
    </row>
    <row r="73" spans="1:35" ht="26.25" x14ac:dyDescent="0.25">
      <c r="A73" s="23">
        <v>550</v>
      </c>
      <c r="B73" s="23" t="s">
        <v>9</v>
      </c>
      <c r="C73" s="23" t="s">
        <v>29</v>
      </c>
      <c r="D73" s="23" t="s">
        <v>30</v>
      </c>
      <c r="E73" s="56" t="s">
        <v>11</v>
      </c>
      <c r="F73" s="8"/>
      <c r="G73" s="9"/>
      <c r="H73" s="9" t="s">
        <v>58</v>
      </c>
      <c r="I73" s="9"/>
      <c r="J73" s="37"/>
      <c r="K73" s="8"/>
      <c r="L73" s="9"/>
      <c r="M73" s="9"/>
      <c r="N73" s="9"/>
      <c r="O73" s="37"/>
      <c r="P73" s="8"/>
      <c r="Q73" s="9"/>
      <c r="R73" s="9"/>
      <c r="S73" s="9"/>
      <c r="T73" s="37"/>
      <c r="U73" s="8">
        <f>SUM(W73/0.5)</f>
        <v>77.5</v>
      </c>
      <c r="V73" s="9">
        <f>U73*A73</f>
        <v>42625</v>
      </c>
      <c r="W73" s="9">
        <v>38.75</v>
      </c>
      <c r="X73" s="9">
        <f>W73*A73</f>
        <v>21312.5</v>
      </c>
      <c r="Y73" s="37" t="s">
        <v>64</v>
      </c>
      <c r="Z73" s="8"/>
      <c r="AA73" s="9"/>
      <c r="AB73" s="9"/>
      <c r="AC73" s="9"/>
      <c r="AD73" s="37"/>
      <c r="AE73" s="8">
        <v>97.95</v>
      </c>
      <c r="AF73" s="9">
        <f>AE73*A73</f>
        <v>53872.5</v>
      </c>
      <c r="AG73" s="151">
        <v>38.549999999999997</v>
      </c>
      <c r="AH73" s="6">
        <f>AG73*A73</f>
        <v>21202.5</v>
      </c>
      <c r="AI73" s="9" t="s">
        <v>72</v>
      </c>
    </row>
    <row r="74" spans="1:35" x14ac:dyDescent="0.25">
      <c r="A74" s="23"/>
      <c r="B74" s="23"/>
      <c r="C74" s="23"/>
      <c r="D74" s="23"/>
      <c r="E74" s="56"/>
      <c r="F74" s="8"/>
      <c r="G74" s="9"/>
      <c r="H74" s="9"/>
      <c r="I74" s="9"/>
      <c r="J74" s="37"/>
      <c r="K74" s="8"/>
      <c r="L74" s="9"/>
      <c r="M74" s="9"/>
      <c r="N74" s="9"/>
      <c r="O74" s="37"/>
      <c r="P74" s="8"/>
      <c r="Q74" s="9"/>
      <c r="R74" s="9"/>
      <c r="S74" s="9"/>
      <c r="T74" s="37"/>
      <c r="U74" s="8"/>
      <c r="V74" s="9"/>
      <c r="W74" s="9"/>
      <c r="X74" s="9"/>
      <c r="Y74" s="37"/>
      <c r="Z74" s="8"/>
      <c r="AA74" s="9"/>
      <c r="AB74" s="9"/>
      <c r="AC74" s="9"/>
      <c r="AD74" s="37"/>
      <c r="AE74" s="8"/>
      <c r="AF74" s="9"/>
      <c r="AG74" s="151"/>
      <c r="AH74" s="6"/>
      <c r="AI74" s="9"/>
    </row>
    <row r="75" spans="1:35" ht="30" customHeight="1" x14ac:dyDescent="0.25">
      <c r="A75" s="23"/>
      <c r="B75" s="23"/>
      <c r="C75" s="159" t="s">
        <v>128</v>
      </c>
      <c r="D75" s="23"/>
      <c r="E75" s="56"/>
      <c r="F75" s="8"/>
      <c r="G75" s="9"/>
      <c r="H75" s="9"/>
      <c r="I75" s="9"/>
      <c r="J75" s="37"/>
      <c r="K75" s="8"/>
      <c r="L75" s="9"/>
      <c r="M75" s="9"/>
      <c r="N75" s="9"/>
      <c r="O75" s="37"/>
      <c r="P75" s="8"/>
      <c r="Q75" s="9"/>
      <c r="R75" s="9"/>
      <c r="S75" s="9"/>
      <c r="T75" s="37"/>
      <c r="U75" s="8"/>
      <c r="V75" s="9"/>
      <c r="W75" s="9"/>
      <c r="X75" s="9"/>
      <c r="Y75" s="37"/>
      <c r="Z75" s="8"/>
      <c r="AA75" s="9"/>
      <c r="AB75" s="9"/>
      <c r="AC75" s="9"/>
      <c r="AD75" s="37"/>
      <c r="AE75" s="8"/>
      <c r="AF75" s="9"/>
      <c r="AG75" s="9"/>
      <c r="AH75" s="6"/>
      <c r="AI75" s="9"/>
    </row>
    <row r="76" spans="1:35" x14ac:dyDescent="0.25">
      <c r="A76" s="23">
        <v>350</v>
      </c>
      <c r="B76" s="23" t="s">
        <v>9</v>
      </c>
      <c r="C76" s="23" t="s">
        <v>10</v>
      </c>
      <c r="D76" s="23">
        <v>2400</v>
      </c>
      <c r="E76" s="56" t="s">
        <v>11</v>
      </c>
      <c r="F76" s="8"/>
      <c r="G76" s="9"/>
      <c r="H76" s="9">
        <v>14.75</v>
      </c>
      <c r="I76" s="6">
        <f>H76*A76</f>
        <v>5162.5</v>
      </c>
      <c r="J76" s="37"/>
      <c r="K76" s="8"/>
      <c r="L76" s="9"/>
      <c r="M76" s="9"/>
      <c r="N76" s="6"/>
      <c r="O76" s="37"/>
      <c r="P76" s="8"/>
      <c r="Q76" s="9"/>
      <c r="R76" s="9"/>
      <c r="S76" s="6"/>
      <c r="T76" s="37"/>
      <c r="U76" s="8"/>
      <c r="V76" s="9"/>
      <c r="W76" s="9" t="s">
        <v>66</v>
      </c>
      <c r="X76" s="6"/>
      <c r="Y76" s="37"/>
      <c r="Z76" s="8"/>
      <c r="AA76" s="9"/>
      <c r="AB76" s="9"/>
      <c r="AC76" s="6"/>
      <c r="AD76" s="37"/>
      <c r="AE76" s="8">
        <v>45.8</v>
      </c>
      <c r="AF76" s="9">
        <f>AE76*A76</f>
        <v>16029.999999999998</v>
      </c>
      <c r="AG76" s="151">
        <v>13.89</v>
      </c>
      <c r="AH76" s="6">
        <f>AG76*A76</f>
        <v>4861.5</v>
      </c>
      <c r="AI76" s="9" t="s">
        <v>72</v>
      </c>
    </row>
    <row r="77" spans="1:35" x14ac:dyDescent="0.25">
      <c r="A77" s="23" t="s">
        <v>31</v>
      </c>
      <c r="B77" s="23"/>
      <c r="C77" s="23" t="s">
        <v>32</v>
      </c>
      <c r="D77" s="23"/>
      <c r="E77" s="56"/>
      <c r="F77" s="8"/>
      <c r="G77" s="9"/>
      <c r="H77" s="9"/>
      <c r="I77" s="9"/>
      <c r="J77" s="37"/>
      <c r="K77" s="8"/>
      <c r="L77" s="9"/>
      <c r="M77" s="9"/>
      <c r="N77" s="9"/>
      <c r="O77" s="37"/>
      <c r="P77" s="8"/>
      <c r="Q77" s="9"/>
      <c r="R77" s="9"/>
      <c r="S77" s="9"/>
      <c r="T77" s="37"/>
      <c r="U77" s="8"/>
      <c r="V77" s="9"/>
      <c r="W77" s="9"/>
      <c r="X77" s="9"/>
      <c r="Y77" s="37"/>
      <c r="Z77" s="8"/>
      <c r="AA77" s="9"/>
      <c r="AB77" s="9"/>
      <c r="AC77" s="9"/>
      <c r="AD77" s="37"/>
      <c r="AE77" s="8"/>
      <c r="AF77" s="9"/>
      <c r="AG77" s="9"/>
      <c r="AH77" s="6"/>
      <c r="AI77" s="9"/>
    </row>
    <row r="78" spans="1:35" x14ac:dyDescent="0.25">
      <c r="A78" s="23"/>
      <c r="B78" s="23"/>
      <c r="C78" s="23"/>
      <c r="D78" s="23"/>
      <c r="E78" s="56"/>
      <c r="F78" s="8"/>
      <c r="G78" s="9"/>
      <c r="H78" s="9"/>
      <c r="I78" s="9"/>
      <c r="J78" s="37"/>
      <c r="K78" s="8"/>
      <c r="L78" s="9"/>
      <c r="M78" s="9"/>
      <c r="N78" s="9"/>
      <c r="O78" s="37"/>
      <c r="P78" s="8"/>
      <c r="Q78" s="9"/>
      <c r="R78" s="9"/>
      <c r="S78" s="9"/>
      <c r="T78" s="37"/>
      <c r="U78" s="8"/>
      <c r="V78" s="9"/>
      <c r="W78" s="9"/>
      <c r="X78" s="9"/>
      <c r="Y78" s="37"/>
      <c r="Z78" s="8"/>
      <c r="AA78" s="9"/>
      <c r="AB78" s="9"/>
      <c r="AC78" s="9"/>
      <c r="AD78" s="37"/>
      <c r="AE78" s="8"/>
      <c r="AF78" s="9"/>
      <c r="AG78" s="9"/>
      <c r="AH78" s="6"/>
      <c r="AI78" s="9"/>
    </row>
    <row r="79" spans="1:35" x14ac:dyDescent="0.25">
      <c r="A79" s="23">
        <v>300</v>
      </c>
      <c r="B79" s="23" t="s">
        <v>9</v>
      </c>
      <c r="C79" s="23" t="s">
        <v>13</v>
      </c>
      <c r="D79" s="23">
        <v>4000</v>
      </c>
      <c r="E79" s="56" t="s">
        <v>14</v>
      </c>
      <c r="F79" s="8"/>
      <c r="G79" s="9"/>
      <c r="H79" s="9">
        <v>17.5</v>
      </c>
      <c r="I79" s="9">
        <v>5250</v>
      </c>
      <c r="J79" s="37"/>
      <c r="K79" s="8"/>
      <c r="L79" s="9"/>
      <c r="M79" s="9"/>
      <c r="N79" s="9"/>
      <c r="O79" s="37"/>
      <c r="P79" s="8"/>
      <c r="Q79" s="9"/>
      <c r="R79" s="9"/>
      <c r="S79" s="9"/>
      <c r="T79" s="37"/>
      <c r="U79" s="8"/>
      <c r="V79" s="9"/>
      <c r="W79" s="9" t="s">
        <v>66</v>
      </c>
      <c r="X79" s="9"/>
      <c r="Y79" s="37"/>
      <c r="Z79" s="8"/>
      <c r="AA79" s="9"/>
      <c r="AB79" s="9"/>
      <c r="AC79" s="9"/>
      <c r="AD79" s="37"/>
      <c r="AE79" s="8">
        <v>49.5</v>
      </c>
      <c r="AF79" s="9">
        <f>AE79*A79</f>
        <v>14850</v>
      </c>
      <c r="AG79" s="151">
        <v>14.17</v>
      </c>
      <c r="AH79" s="6">
        <f>AG79*A79</f>
        <v>4251</v>
      </c>
      <c r="AI79" s="9" t="s">
        <v>71</v>
      </c>
    </row>
    <row r="80" spans="1:35" x14ac:dyDescent="0.25">
      <c r="A80" s="23" t="s">
        <v>31</v>
      </c>
      <c r="B80" s="23"/>
      <c r="C80" s="23">
        <v>101766</v>
      </c>
      <c r="D80" s="23"/>
      <c r="E80" s="56"/>
      <c r="F80" s="8"/>
      <c r="G80" s="9"/>
      <c r="H80" s="9"/>
      <c r="I80" s="9"/>
      <c r="J80" s="37"/>
      <c r="K80" s="8"/>
      <c r="L80" s="9"/>
      <c r="M80" s="9"/>
      <c r="N80" s="9"/>
      <c r="O80" s="37"/>
      <c r="P80" s="8"/>
      <c r="Q80" s="9"/>
      <c r="R80" s="9"/>
      <c r="S80" s="9"/>
      <c r="T80" s="37"/>
      <c r="U80" s="8"/>
      <c r="V80" s="9"/>
      <c r="W80" s="9"/>
      <c r="X80" s="9"/>
      <c r="Y80" s="37"/>
      <c r="Z80" s="8"/>
      <c r="AA80" s="9"/>
      <c r="AB80" s="9"/>
      <c r="AC80" s="9"/>
      <c r="AD80" s="37"/>
      <c r="AE80" s="8"/>
      <c r="AF80" s="9"/>
      <c r="AG80" s="9"/>
      <c r="AH80" s="6"/>
      <c r="AI80" s="9"/>
    </row>
    <row r="81" spans="1:35" x14ac:dyDescent="0.25">
      <c r="A81" s="23"/>
      <c r="B81" s="23"/>
      <c r="C81" s="23"/>
      <c r="D81" s="23"/>
      <c r="E81" s="56"/>
      <c r="F81" s="8"/>
      <c r="G81" s="9"/>
      <c r="H81" s="9"/>
      <c r="I81" s="9"/>
      <c r="J81" s="37"/>
      <c r="K81" s="8"/>
      <c r="L81" s="9"/>
      <c r="M81" s="9"/>
      <c r="N81" s="9"/>
      <c r="O81" s="37"/>
      <c r="P81" s="8"/>
      <c r="Q81" s="9"/>
      <c r="R81" s="9"/>
      <c r="S81" s="9"/>
      <c r="T81" s="37"/>
      <c r="U81" s="8"/>
      <c r="V81" s="9"/>
      <c r="W81" s="9"/>
      <c r="X81" s="9"/>
      <c r="Y81" s="37"/>
      <c r="Z81" s="8"/>
      <c r="AA81" s="9"/>
      <c r="AB81" s="9"/>
      <c r="AC81" s="9"/>
      <c r="AD81" s="37"/>
      <c r="AE81" s="8"/>
      <c r="AF81" s="9"/>
      <c r="AG81" s="9"/>
      <c r="AH81" s="6"/>
      <c r="AI81" s="9"/>
    </row>
    <row r="82" spans="1:35" x14ac:dyDescent="0.25">
      <c r="A82" s="23">
        <v>3000</v>
      </c>
      <c r="B82" s="23" t="s">
        <v>9</v>
      </c>
      <c r="C82" s="23" t="s">
        <v>16</v>
      </c>
      <c r="D82" s="23" t="s">
        <v>17</v>
      </c>
      <c r="E82" s="56" t="s">
        <v>14</v>
      </c>
      <c r="F82" s="8"/>
      <c r="G82" s="9"/>
      <c r="H82" s="9">
        <v>21.2</v>
      </c>
      <c r="I82" s="9">
        <f>H82*A82</f>
        <v>63600</v>
      </c>
      <c r="J82" s="37"/>
      <c r="K82" s="8"/>
      <c r="L82" s="9"/>
      <c r="M82" s="9"/>
      <c r="N82" s="9"/>
      <c r="O82" s="37"/>
      <c r="P82" s="8"/>
      <c r="Q82" s="9"/>
      <c r="R82" s="9"/>
      <c r="S82" s="9"/>
      <c r="T82" s="37"/>
      <c r="U82" s="8"/>
      <c r="V82" s="9"/>
      <c r="W82" s="9" t="s">
        <v>66</v>
      </c>
      <c r="X82" s="9"/>
      <c r="Y82" s="37"/>
      <c r="Z82" s="8"/>
      <c r="AA82" s="9"/>
      <c r="AB82" s="9"/>
      <c r="AC82" s="9"/>
      <c r="AD82" s="37"/>
      <c r="AE82" s="8"/>
      <c r="AF82" s="9"/>
      <c r="AG82" s="9"/>
      <c r="AH82" s="6"/>
      <c r="AI82" s="9"/>
    </row>
    <row r="83" spans="1:35" ht="26.25" x14ac:dyDescent="0.25">
      <c r="A83" s="23" t="s">
        <v>31</v>
      </c>
      <c r="B83" s="23" t="s">
        <v>9</v>
      </c>
      <c r="C83" s="23" t="s">
        <v>33</v>
      </c>
      <c r="D83" s="29" t="s">
        <v>34</v>
      </c>
      <c r="E83" s="56"/>
      <c r="F83" s="8"/>
      <c r="G83" s="9"/>
      <c r="H83" s="9"/>
      <c r="I83" s="9"/>
      <c r="J83" s="37"/>
      <c r="K83" s="8"/>
      <c r="L83" s="9"/>
      <c r="M83" s="9"/>
      <c r="N83" s="9"/>
      <c r="O83" s="37"/>
      <c r="P83" s="8"/>
      <c r="Q83" s="9"/>
      <c r="R83" s="9"/>
      <c r="S83" s="9"/>
      <c r="T83" s="37"/>
      <c r="U83" s="8"/>
      <c r="V83" s="9"/>
      <c r="W83" s="9"/>
      <c r="X83" s="9"/>
      <c r="Y83" s="37"/>
      <c r="Z83" s="8"/>
      <c r="AA83" s="9"/>
      <c r="AB83" s="9"/>
      <c r="AC83" s="9"/>
      <c r="AD83" s="37"/>
      <c r="AE83" s="8">
        <v>48.6</v>
      </c>
      <c r="AF83" s="9">
        <f>AE83*A82</f>
        <v>145800</v>
      </c>
      <c r="AG83" s="151">
        <v>20</v>
      </c>
      <c r="AH83" s="6">
        <f>AG83*A82</f>
        <v>60000</v>
      </c>
      <c r="AI83" s="9" t="s">
        <v>72</v>
      </c>
    </row>
    <row r="84" spans="1:35" x14ac:dyDescent="0.25">
      <c r="A84" s="23"/>
      <c r="B84" s="23"/>
      <c r="C84" s="23"/>
      <c r="D84" s="29"/>
      <c r="E84" s="56"/>
      <c r="F84" s="8"/>
      <c r="G84" s="9"/>
      <c r="H84" s="9"/>
      <c r="I84" s="9"/>
      <c r="J84" s="37"/>
      <c r="K84" s="8"/>
      <c r="L84" s="9"/>
      <c r="M84" s="9"/>
      <c r="N84" s="9"/>
      <c r="O84" s="37"/>
      <c r="P84" s="8"/>
      <c r="Q84" s="9"/>
      <c r="R84" s="9"/>
      <c r="S84" s="9"/>
      <c r="T84" s="37"/>
      <c r="U84" s="8"/>
      <c r="V84" s="9"/>
      <c r="W84" s="9"/>
      <c r="X84" s="9"/>
      <c r="Y84" s="37"/>
      <c r="Z84" s="8"/>
      <c r="AA84" s="9"/>
      <c r="AB84" s="9"/>
      <c r="AC84" s="9"/>
      <c r="AD84" s="37"/>
      <c r="AE84" s="8"/>
      <c r="AF84" s="9"/>
      <c r="AG84" s="9"/>
      <c r="AH84" s="6"/>
      <c r="AI84" s="9"/>
    </row>
    <row r="85" spans="1:35" x14ac:dyDescent="0.25">
      <c r="A85" s="23">
        <v>550</v>
      </c>
      <c r="B85" s="23" t="s">
        <v>9</v>
      </c>
      <c r="C85" s="23" t="s">
        <v>25</v>
      </c>
      <c r="D85" s="23" t="s">
        <v>20</v>
      </c>
      <c r="E85" s="56" t="s">
        <v>11</v>
      </c>
      <c r="F85" s="8"/>
      <c r="G85" s="9"/>
      <c r="H85" s="9">
        <v>45.45</v>
      </c>
      <c r="I85" s="9">
        <f>H85*A85</f>
        <v>24997.5</v>
      </c>
      <c r="J85" s="37"/>
      <c r="K85" s="8"/>
      <c r="L85" s="9"/>
      <c r="M85" s="9"/>
      <c r="N85" s="9"/>
      <c r="O85" s="37"/>
      <c r="P85" s="8"/>
      <c r="Q85" s="9"/>
      <c r="R85" s="9"/>
      <c r="S85" s="9"/>
      <c r="T85" s="37"/>
      <c r="U85" s="8"/>
      <c r="V85" s="9"/>
      <c r="W85" s="9" t="s">
        <v>66</v>
      </c>
      <c r="X85" s="9"/>
      <c r="Y85" s="37"/>
      <c r="Z85" s="8"/>
      <c r="AA85" s="9"/>
      <c r="AB85" s="9"/>
      <c r="AC85" s="9"/>
      <c r="AD85" s="37"/>
      <c r="AE85" s="8">
        <v>109.85</v>
      </c>
      <c r="AF85" s="9">
        <f>AE85*A85</f>
        <v>60417.5</v>
      </c>
      <c r="AG85" s="151">
        <v>35.56</v>
      </c>
      <c r="AH85" s="6">
        <f>AG85*A85</f>
        <v>19558</v>
      </c>
      <c r="AI85" s="9" t="s">
        <v>71</v>
      </c>
    </row>
    <row r="86" spans="1:35" ht="39" x14ac:dyDescent="0.25">
      <c r="A86" s="23" t="s">
        <v>35</v>
      </c>
      <c r="B86" s="23" t="s">
        <v>9</v>
      </c>
      <c r="C86" s="23" t="s">
        <v>36</v>
      </c>
      <c r="D86" s="29" t="s">
        <v>37</v>
      </c>
      <c r="E86" s="55"/>
      <c r="F86" s="8"/>
      <c r="G86" s="9"/>
      <c r="H86" s="9"/>
      <c r="I86" s="9"/>
      <c r="J86" s="37"/>
      <c r="K86" s="8"/>
      <c r="L86" s="9"/>
      <c r="M86" s="9"/>
      <c r="N86" s="9"/>
      <c r="O86" s="37"/>
      <c r="P86" s="8"/>
      <c r="Q86" s="9"/>
      <c r="R86" s="9"/>
      <c r="S86" s="9"/>
      <c r="T86" s="37"/>
      <c r="U86" s="8"/>
      <c r="V86" s="9"/>
      <c r="W86" s="9"/>
      <c r="X86" s="9"/>
      <c r="Y86" s="37"/>
      <c r="Z86" s="8"/>
      <c r="AA86" s="9"/>
      <c r="AB86" s="9"/>
      <c r="AC86" s="9"/>
      <c r="AD86" s="37"/>
      <c r="AE86" s="8"/>
      <c r="AF86" s="9"/>
      <c r="AG86" s="9"/>
      <c r="AH86" s="6"/>
      <c r="AI86" s="9"/>
    </row>
    <row r="87" spans="1:35" x14ac:dyDescent="0.25">
      <c r="A87" s="23"/>
      <c r="B87" s="23"/>
      <c r="C87" s="23"/>
      <c r="D87" s="29"/>
      <c r="E87" s="55"/>
      <c r="F87" s="8"/>
      <c r="G87" s="9"/>
      <c r="H87" s="9"/>
      <c r="I87" s="9"/>
      <c r="J87" s="37"/>
      <c r="K87" s="8"/>
      <c r="L87" s="9"/>
      <c r="M87" s="9"/>
      <c r="N87" s="9"/>
      <c r="O87" s="37"/>
      <c r="P87" s="8"/>
      <c r="Q87" s="9"/>
      <c r="R87" s="9"/>
      <c r="S87" s="9"/>
      <c r="T87" s="37"/>
      <c r="U87" s="8"/>
      <c r="V87" s="9"/>
      <c r="W87" s="9"/>
      <c r="X87" s="9"/>
      <c r="Y87" s="37"/>
      <c r="Z87" s="8"/>
      <c r="AA87" s="9"/>
      <c r="AB87" s="9"/>
      <c r="AC87" s="9"/>
      <c r="AD87" s="37"/>
      <c r="AE87" s="8"/>
      <c r="AF87" s="9"/>
      <c r="AG87" s="9"/>
      <c r="AH87" s="6"/>
      <c r="AI87" s="9"/>
    </row>
    <row r="88" spans="1:35" x14ac:dyDescent="0.25">
      <c r="A88" s="23">
        <v>2000</v>
      </c>
      <c r="B88" s="23" t="s">
        <v>9</v>
      </c>
      <c r="C88" s="23" t="s">
        <v>27</v>
      </c>
      <c r="D88" s="23" t="s">
        <v>23</v>
      </c>
      <c r="E88" s="56" t="s">
        <v>11</v>
      </c>
      <c r="F88" s="8"/>
      <c r="G88" s="9"/>
      <c r="H88" s="9">
        <v>27.2</v>
      </c>
      <c r="I88" s="9">
        <f>H88*A88</f>
        <v>54400</v>
      </c>
      <c r="J88" s="37"/>
      <c r="K88" s="8"/>
      <c r="L88" s="9"/>
      <c r="M88" s="9"/>
      <c r="N88" s="9"/>
      <c r="O88" s="37"/>
      <c r="P88" s="8"/>
      <c r="Q88" s="9"/>
      <c r="R88" s="9"/>
      <c r="S88" s="9"/>
      <c r="T88" s="37"/>
      <c r="U88" s="8"/>
      <c r="V88" s="9"/>
      <c r="W88" s="9" t="s">
        <v>66</v>
      </c>
      <c r="X88" s="9"/>
      <c r="Y88" s="37"/>
      <c r="Z88" s="8"/>
      <c r="AA88" s="9"/>
      <c r="AB88" s="9"/>
      <c r="AC88" s="9"/>
      <c r="AD88" s="37"/>
      <c r="AE88" s="8">
        <v>60.45</v>
      </c>
      <c r="AF88" s="9">
        <f>AE88*A88</f>
        <v>120900</v>
      </c>
      <c r="AG88" s="151">
        <v>20</v>
      </c>
      <c r="AH88" s="6">
        <f>AG88*A88</f>
        <v>40000</v>
      </c>
      <c r="AI88" s="9" t="s">
        <v>72</v>
      </c>
    </row>
    <row r="89" spans="1:35" x14ac:dyDescent="0.25">
      <c r="A89" s="23" t="s">
        <v>35</v>
      </c>
      <c r="B89" s="23"/>
      <c r="C89" s="23" t="s">
        <v>38</v>
      </c>
      <c r="D89" s="23"/>
      <c r="E89" s="55"/>
      <c r="F89" s="8"/>
      <c r="G89" s="9"/>
      <c r="H89" s="9"/>
      <c r="I89" s="9"/>
      <c r="J89" s="37"/>
      <c r="K89" s="8"/>
      <c r="L89" s="9"/>
      <c r="M89" s="9"/>
      <c r="N89" s="9"/>
      <c r="O89" s="37"/>
      <c r="P89" s="8"/>
      <c r="Q89" s="9"/>
      <c r="R89" s="9"/>
      <c r="S89" s="9"/>
      <c r="T89" s="37"/>
      <c r="U89" s="8"/>
      <c r="V89" s="9"/>
      <c r="W89" s="9"/>
      <c r="X89" s="9"/>
      <c r="Y89" s="37"/>
      <c r="Z89" s="8"/>
      <c r="AA89" s="9"/>
      <c r="AB89" s="9"/>
      <c r="AC89" s="9"/>
      <c r="AD89" s="37"/>
      <c r="AE89" s="8"/>
      <c r="AF89" s="9"/>
      <c r="AG89" s="9"/>
      <c r="AH89" s="6"/>
      <c r="AI89" s="9"/>
    </row>
    <row r="90" spans="1:35" x14ac:dyDescent="0.25">
      <c r="A90" s="23"/>
      <c r="B90" s="23"/>
      <c r="C90" s="23"/>
      <c r="D90" s="23"/>
      <c r="E90" s="55"/>
      <c r="F90" s="8"/>
      <c r="G90" s="9"/>
      <c r="H90" s="9"/>
      <c r="I90" s="9"/>
      <c r="J90" s="37"/>
      <c r="K90" s="8"/>
      <c r="L90" s="9"/>
      <c r="M90" s="9"/>
      <c r="N90" s="9"/>
      <c r="O90" s="37"/>
      <c r="P90" s="8"/>
      <c r="Q90" s="9"/>
      <c r="R90" s="9"/>
      <c r="S90" s="9"/>
      <c r="T90" s="37"/>
      <c r="U90" s="8"/>
      <c r="V90" s="9"/>
      <c r="W90" s="9"/>
      <c r="X90" s="9"/>
      <c r="Y90" s="37"/>
      <c r="Z90" s="8"/>
      <c r="AA90" s="9"/>
      <c r="AB90" s="9"/>
      <c r="AC90" s="9"/>
      <c r="AD90" s="37"/>
      <c r="AE90" s="8"/>
      <c r="AF90" s="9"/>
      <c r="AG90" s="9"/>
      <c r="AH90" s="6"/>
      <c r="AI90" s="9"/>
    </row>
    <row r="91" spans="1:35" x14ac:dyDescent="0.25">
      <c r="A91" s="19"/>
      <c r="B91" s="19"/>
      <c r="C91" s="23" t="s">
        <v>55</v>
      </c>
      <c r="D91" s="23"/>
      <c r="E91" s="55"/>
      <c r="F91" s="8"/>
      <c r="G91" s="9"/>
      <c r="H91" s="9"/>
      <c r="I91" s="9"/>
      <c r="J91" s="37"/>
      <c r="K91" s="8"/>
      <c r="L91" s="9"/>
      <c r="M91" s="9"/>
      <c r="N91" s="9"/>
      <c r="O91" s="37"/>
      <c r="P91" s="8"/>
      <c r="Q91" s="9"/>
      <c r="R91" s="9"/>
      <c r="S91" s="9"/>
      <c r="T91" s="37"/>
      <c r="U91" s="8"/>
      <c r="V91" s="9"/>
      <c r="W91" s="9"/>
      <c r="X91" s="9"/>
      <c r="Y91" s="37"/>
      <c r="Z91" s="8"/>
      <c r="AA91" s="9"/>
      <c r="AB91" s="9"/>
      <c r="AC91" s="9"/>
      <c r="AD91" s="37"/>
      <c r="AF91" s="9"/>
      <c r="AG91" s="9"/>
      <c r="AH91" s="6"/>
      <c r="AI91" s="9" t="s">
        <v>71</v>
      </c>
    </row>
    <row r="92" spans="1:35" ht="26.25" x14ac:dyDescent="0.25">
      <c r="A92" s="23" t="s">
        <v>50</v>
      </c>
      <c r="B92" s="23" t="s">
        <v>28</v>
      </c>
      <c r="C92" s="23" t="s">
        <v>39</v>
      </c>
      <c r="D92" s="23"/>
      <c r="E92" s="55" t="s">
        <v>40</v>
      </c>
      <c r="F92" s="8"/>
      <c r="G92" s="9"/>
      <c r="H92" s="9" t="s">
        <v>58</v>
      </c>
      <c r="I92" s="9"/>
      <c r="J92" s="37"/>
      <c r="K92" s="8"/>
      <c r="L92" s="9"/>
      <c r="M92" s="9"/>
      <c r="N92" s="9"/>
      <c r="O92" s="37"/>
      <c r="P92" s="8"/>
      <c r="Q92" s="9"/>
      <c r="R92" s="9"/>
      <c r="S92" s="9"/>
      <c r="T92" s="37"/>
      <c r="U92" s="8">
        <f>SUM(W92/0.5)</f>
        <v>106.06</v>
      </c>
      <c r="V92" s="9"/>
      <c r="W92" s="9">
        <v>53.03</v>
      </c>
      <c r="X92" s="9"/>
      <c r="Y92" s="37" t="s">
        <v>65</v>
      </c>
      <c r="Z92" s="8"/>
      <c r="AA92" s="9"/>
      <c r="AB92" s="9"/>
      <c r="AC92" s="9"/>
      <c r="AD92" s="37"/>
      <c r="AE92" s="8">
        <v>129.44999999999999</v>
      </c>
      <c r="AF92" s="9">
        <f>AE93*Z92</f>
        <v>0</v>
      </c>
      <c r="AG92" s="151">
        <v>27.17</v>
      </c>
      <c r="AH92" s="6">
        <f t="shared" si="2"/>
        <v>0</v>
      </c>
      <c r="AI92" s="9"/>
    </row>
    <row r="93" spans="1:35" x14ac:dyDescent="0.25">
      <c r="A93" s="23"/>
      <c r="B93" s="23"/>
      <c r="C93" s="23"/>
      <c r="D93" s="23"/>
      <c r="E93" s="55"/>
      <c r="F93" s="8"/>
      <c r="G93" s="9"/>
      <c r="H93" s="9"/>
      <c r="I93" s="9"/>
      <c r="J93" s="37"/>
      <c r="K93" s="8"/>
      <c r="L93" s="9"/>
      <c r="M93" s="9"/>
      <c r="N93" s="9"/>
      <c r="O93" s="37"/>
      <c r="P93" s="8"/>
      <c r="Q93" s="9"/>
      <c r="R93" s="9"/>
      <c r="S93" s="9"/>
      <c r="T93" s="37"/>
      <c r="U93" s="8"/>
      <c r="V93" s="9"/>
      <c r="W93" s="9"/>
      <c r="X93" s="9"/>
      <c r="Y93" s="37"/>
      <c r="Z93" s="8"/>
      <c r="AA93" s="9"/>
      <c r="AB93" s="9"/>
      <c r="AC93" s="9"/>
      <c r="AD93" s="37"/>
      <c r="AE93" s="8"/>
      <c r="AF93" s="9"/>
      <c r="AG93" s="9"/>
      <c r="AH93" s="9"/>
      <c r="AI93" s="9"/>
    </row>
    <row r="94" spans="1:35" ht="26.25" x14ac:dyDescent="0.25">
      <c r="A94" s="23" t="s">
        <v>49</v>
      </c>
      <c r="B94" s="23" t="s">
        <v>28</v>
      </c>
      <c r="C94" s="23" t="s">
        <v>41</v>
      </c>
      <c r="D94" s="23"/>
      <c r="E94" s="55"/>
      <c r="F94" s="8"/>
      <c r="G94" s="9"/>
      <c r="H94" s="145" t="s">
        <v>59</v>
      </c>
      <c r="I94" s="9"/>
      <c r="J94" s="37"/>
      <c r="K94" s="8"/>
      <c r="L94" s="9"/>
      <c r="M94" s="9"/>
      <c r="N94" s="9"/>
      <c r="O94" s="37"/>
      <c r="P94" s="8"/>
      <c r="Q94" s="9"/>
      <c r="R94" s="9"/>
      <c r="S94" s="9"/>
      <c r="T94" s="37"/>
      <c r="U94" s="8"/>
      <c r="V94" s="9"/>
      <c r="W94" s="9"/>
      <c r="X94" s="9"/>
      <c r="Y94" s="37"/>
      <c r="Z94" s="8"/>
      <c r="AA94" s="9"/>
      <c r="AB94" s="9"/>
      <c r="AC94" s="9"/>
      <c r="AD94" s="37"/>
      <c r="AE94" s="8">
        <v>0</v>
      </c>
      <c r="AF94" s="9">
        <v>0</v>
      </c>
      <c r="AG94" s="9">
        <v>0</v>
      </c>
      <c r="AH94" s="9">
        <v>0</v>
      </c>
      <c r="AI94" s="9" t="s">
        <v>69</v>
      </c>
    </row>
    <row r="95" spans="1:35" x14ac:dyDescent="0.25">
      <c r="A95" s="23"/>
      <c r="B95" s="23"/>
      <c r="C95" s="23" t="s">
        <v>42</v>
      </c>
      <c r="D95" s="23"/>
      <c r="E95" s="55"/>
      <c r="F95" s="8"/>
      <c r="G95" s="9"/>
      <c r="H95" s="9"/>
      <c r="I95" s="9"/>
      <c r="J95" s="37"/>
      <c r="K95" s="8"/>
      <c r="L95" s="9"/>
      <c r="M95" s="9"/>
      <c r="N95" s="9"/>
      <c r="O95" s="37"/>
      <c r="P95" s="8"/>
      <c r="Q95" s="9"/>
      <c r="R95" s="9"/>
      <c r="S95" s="9"/>
      <c r="T95" s="37"/>
      <c r="U95" s="8">
        <f>SUM(W95/0.5)</f>
        <v>39.5</v>
      </c>
      <c r="V95" s="9"/>
      <c r="W95" s="9">
        <v>19.75</v>
      </c>
      <c r="X95" s="9"/>
      <c r="Y95" s="37" t="s">
        <v>65</v>
      </c>
      <c r="Z95" s="8"/>
      <c r="AA95" s="9"/>
      <c r="AB95" s="9"/>
      <c r="AC95" s="9"/>
      <c r="AD95" s="37"/>
      <c r="AE95" s="8"/>
      <c r="AF95" s="9"/>
      <c r="AG95" s="9"/>
      <c r="AH95" s="9"/>
      <c r="AI95" s="9"/>
    </row>
    <row r="96" spans="1:35" x14ac:dyDescent="0.25">
      <c r="A96" s="23"/>
      <c r="B96" s="23"/>
      <c r="C96" s="23"/>
      <c r="D96" s="23"/>
      <c r="E96" s="55"/>
      <c r="F96" s="8"/>
      <c r="G96" s="9"/>
      <c r="H96" s="9"/>
      <c r="I96" s="9"/>
      <c r="J96" s="37"/>
      <c r="K96" s="8"/>
      <c r="L96" s="9"/>
      <c r="M96" s="9"/>
      <c r="N96" s="9"/>
      <c r="O96" s="37"/>
      <c r="P96" s="8"/>
      <c r="Q96" s="9"/>
      <c r="R96" s="9"/>
      <c r="S96" s="9"/>
      <c r="T96" s="37"/>
      <c r="U96" s="8"/>
      <c r="V96" s="9"/>
      <c r="W96" s="9"/>
      <c r="X96" s="9"/>
      <c r="Y96" s="37"/>
      <c r="Z96" s="8"/>
      <c r="AA96" s="9"/>
      <c r="AB96" s="9"/>
      <c r="AC96" s="9"/>
      <c r="AD96" s="37"/>
      <c r="AE96" s="8"/>
      <c r="AF96" s="9"/>
      <c r="AG96" s="9"/>
      <c r="AH96" s="9"/>
      <c r="AI96" s="9"/>
    </row>
    <row r="97" spans="1:35" ht="30" customHeight="1" x14ac:dyDescent="0.25">
      <c r="A97" s="25"/>
      <c r="B97" s="25"/>
      <c r="C97" s="159" t="s">
        <v>129</v>
      </c>
      <c r="D97" s="23"/>
      <c r="E97" s="55"/>
      <c r="F97" s="13"/>
      <c r="G97" s="9"/>
      <c r="H97" s="9"/>
      <c r="I97" s="14"/>
      <c r="J97" s="37"/>
      <c r="K97" s="13"/>
      <c r="L97" s="9"/>
      <c r="M97" s="9"/>
      <c r="N97" s="14"/>
      <c r="O97" s="37"/>
      <c r="P97" s="13"/>
      <c r="Q97" s="9"/>
      <c r="R97" s="9"/>
      <c r="S97" s="14"/>
      <c r="T97" s="37"/>
      <c r="U97" s="13"/>
      <c r="V97" s="9"/>
      <c r="W97" s="9"/>
      <c r="X97" s="14"/>
      <c r="Y97" s="37"/>
      <c r="Z97" s="13"/>
      <c r="AA97" s="9"/>
      <c r="AB97" s="9"/>
      <c r="AC97" s="49"/>
      <c r="AD97" s="37"/>
      <c r="AE97" s="13"/>
      <c r="AF97" s="9"/>
      <c r="AG97" s="9"/>
      <c r="AH97" s="14"/>
      <c r="AI97" s="9"/>
    </row>
    <row r="98" spans="1:35" ht="26.25" x14ac:dyDescent="0.25">
      <c r="A98" s="23">
        <v>550</v>
      </c>
      <c r="B98" s="23" t="s">
        <v>9</v>
      </c>
      <c r="C98" s="23" t="s">
        <v>43</v>
      </c>
      <c r="D98" s="23" t="s">
        <v>44</v>
      </c>
      <c r="E98" s="56" t="s">
        <v>11</v>
      </c>
      <c r="F98" s="13"/>
      <c r="G98" s="9"/>
      <c r="H98" s="9">
        <v>35.299999999999997</v>
      </c>
      <c r="I98" s="40">
        <f>H98*A98</f>
        <v>19415</v>
      </c>
      <c r="J98" s="37"/>
      <c r="K98" s="13"/>
      <c r="L98" s="9"/>
      <c r="M98" s="9"/>
      <c r="N98" s="14"/>
      <c r="O98" s="37"/>
      <c r="P98" s="13">
        <v>82.06</v>
      </c>
      <c r="Q98" s="9">
        <f>P98*A98</f>
        <v>45133</v>
      </c>
      <c r="R98" s="9">
        <v>33.979999999999997</v>
      </c>
      <c r="S98" s="40">
        <f>R98*A98</f>
        <v>18689</v>
      </c>
      <c r="T98" s="37"/>
      <c r="U98" s="8">
        <f>SUM(W98/0.5)</f>
        <v>63.14</v>
      </c>
      <c r="V98" s="9">
        <f>U98*A98</f>
        <v>34727</v>
      </c>
      <c r="W98" s="145">
        <v>31.57</v>
      </c>
      <c r="X98" s="9">
        <f>W98*A98</f>
        <v>17363.5</v>
      </c>
      <c r="Y98" s="37" t="s">
        <v>64</v>
      </c>
      <c r="Z98" s="13"/>
      <c r="AA98" s="9"/>
      <c r="AB98" s="9"/>
      <c r="AC98" s="49"/>
      <c r="AD98" s="37"/>
      <c r="AE98" s="8">
        <v>0</v>
      </c>
      <c r="AF98" s="9">
        <v>0</v>
      </c>
      <c r="AG98" s="9">
        <v>0</v>
      </c>
      <c r="AH98" s="9">
        <v>0</v>
      </c>
      <c r="AI98" s="9" t="s">
        <v>69</v>
      </c>
    </row>
    <row r="99" spans="1:35" x14ac:dyDescent="0.25">
      <c r="A99" s="25"/>
      <c r="B99" s="25"/>
      <c r="C99" s="30"/>
      <c r="D99" s="23"/>
      <c r="E99" s="55"/>
      <c r="F99" s="13"/>
      <c r="G99" s="9"/>
      <c r="H99" s="9"/>
      <c r="I99" s="14"/>
      <c r="J99" s="37"/>
      <c r="K99" s="13"/>
      <c r="L99" s="9"/>
      <c r="M99" s="9"/>
      <c r="N99" s="14"/>
      <c r="O99" s="37"/>
      <c r="P99" s="13"/>
      <c r="Q99" s="9"/>
      <c r="R99" s="9"/>
      <c r="S99" s="14"/>
      <c r="T99" s="37"/>
      <c r="U99" s="13"/>
      <c r="V99" s="9"/>
      <c r="W99" s="9"/>
      <c r="X99" s="14"/>
      <c r="Y99" s="37"/>
      <c r="Z99" s="13"/>
      <c r="AA99" s="9"/>
      <c r="AB99" s="9"/>
      <c r="AC99" s="49"/>
      <c r="AD99" s="37"/>
      <c r="AE99" s="13"/>
      <c r="AF99" s="9"/>
      <c r="AG99" s="9"/>
      <c r="AH99" s="14"/>
      <c r="AI99" s="9"/>
    </row>
    <row r="100" spans="1:35" x14ac:dyDescent="0.25">
      <c r="A100" s="25"/>
      <c r="B100" s="25"/>
      <c r="C100" s="30"/>
      <c r="D100" s="23"/>
      <c r="E100" s="55"/>
      <c r="F100" s="13"/>
      <c r="G100" s="9"/>
      <c r="H100" s="9"/>
      <c r="I100" s="14"/>
      <c r="J100" s="37"/>
      <c r="K100" s="13"/>
      <c r="L100" s="9"/>
      <c r="M100" s="9"/>
      <c r="N100" s="14"/>
      <c r="O100" s="37"/>
      <c r="P100" s="13"/>
      <c r="Q100" s="9"/>
      <c r="R100" s="9"/>
      <c r="S100" s="14"/>
      <c r="T100" s="37"/>
      <c r="U100" s="13"/>
      <c r="V100" s="9"/>
      <c r="W100" s="9"/>
      <c r="X100" s="14"/>
      <c r="Y100" s="37"/>
      <c r="Z100" s="13"/>
      <c r="AA100" s="9"/>
      <c r="AB100" s="9"/>
      <c r="AC100" s="49"/>
      <c r="AD100" s="37"/>
      <c r="AE100" s="13"/>
      <c r="AF100" s="9"/>
      <c r="AG100" s="9"/>
      <c r="AH100" s="14"/>
      <c r="AI100" s="9"/>
    </row>
    <row r="101" spans="1:35" ht="26.25" x14ac:dyDescent="0.25">
      <c r="A101" s="25"/>
      <c r="B101" s="25"/>
      <c r="C101" s="158" t="s">
        <v>125</v>
      </c>
      <c r="D101" s="23"/>
      <c r="E101" s="55"/>
      <c r="F101" s="13"/>
      <c r="G101" s="9"/>
      <c r="H101" s="9"/>
      <c r="I101" s="14"/>
      <c r="J101" s="37"/>
      <c r="K101" s="13"/>
      <c r="L101" s="9"/>
      <c r="M101" s="9"/>
      <c r="N101" s="14"/>
      <c r="O101" s="37"/>
      <c r="P101" s="13"/>
      <c r="Q101" s="9"/>
      <c r="R101" s="9"/>
      <c r="S101" s="14"/>
      <c r="T101" s="37"/>
      <c r="U101" s="13"/>
      <c r="V101" s="9"/>
      <c r="W101" s="9"/>
      <c r="X101" s="14"/>
      <c r="Y101" s="37"/>
      <c r="Z101" s="13"/>
      <c r="AA101" s="9"/>
      <c r="AB101" s="9"/>
      <c r="AC101" s="49"/>
      <c r="AD101" s="37"/>
      <c r="AE101" s="13"/>
      <c r="AF101" s="9"/>
      <c r="AG101" s="9"/>
      <c r="AH101" s="14"/>
      <c r="AI101" s="9"/>
    </row>
    <row r="102" spans="1:35" x14ac:dyDescent="0.25">
      <c r="A102" s="25"/>
      <c r="B102" s="25"/>
      <c r="C102" s="31"/>
      <c r="D102" s="23"/>
      <c r="E102" s="55"/>
      <c r="F102" s="13"/>
      <c r="G102" s="9"/>
      <c r="H102" s="9"/>
      <c r="I102" s="14"/>
      <c r="J102" s="37"/>
      <c r="K102" s="13"/>
      <c r="L102" s="9"/>
      <c r="M102" s="9"/>
      <c r="N102" s="14"/>
      <c r="O102" s="37"/>
      <c r="P102" s="13"/>
      <c r="Q102" s="9"/>
      <c r="R102" s="9"/>
      <c r="S102" s="14"/>
      <c r="T102" s="37"/>
      <c r="U102" s="13"/>
      <c r="V102" s="9"/>
      <c r="W102" s="9"/>
      <c r="X102" s="14"/>
      <c r="Y102" s="37"/>
      <c r="Z102" s="13"/>
      <c r="AA102" s="9"/>
      <c r="AB102" s="9"/>
      <c r="AC102" s="49"/>
      <c r="AD102" s="37"/>
      <c r="AE102" s="13"/>
      <c r="AF102" s="9"/>
      <c r="AG102" s="9"/>
      <c r="AH102" s="14"/>
      <c r="AI102" s="9"/>
    </row>
    <row r="103" spans="1:35" ht="26.25" x14ac:dyDescent="0.25">
      <c r="A103" s="25"/>
      <c r="B103" s="25"/>
      <c r="C103" s="155" t="s">
        <v>122</v>
      </c>
      <c r="D103" s="23"/>
      <c r="E103" s="55"/>
      <c r="F103" s="13"/>
      <c r="G103" s="9"/>
      <c r="H103" s="9"/>
      <c r="I103" s="40"/>
      <c r="J103" s="37"/>
      <c r="K103" s="13"/>
      <c r="L103" s="9"/>
      <c r="M103" s="9"/>
      <c r="N103" s="14"/>
      <c r="O103" s="37"/>
      <c r="P103" s="13"/>
      <c r="Q103" s="9"/>
      <c r="R103" s="9"/>
      <c r="S103" s="14"/>
      <c r="T103" s="37"/>
      <c r="U103" s="13"/>
      <c r="V103" s="9"/>
      <c r="W103" s="9"/>
      <c r="X103" s="14"/>
      <c r="Y103" s="37"/>
      <c r="Z103" s="13"/>
      <c r="AA103" s="9"/>
      <c r="AB103" s="9"/>
      <c r="AC103" s="49"/>
      <c r="AD103" s="37"/>
      <c r="AE103" s="13"/>
      <c r="AF103" s="9"/>
      <c r="AG103" s="9"/>
      <c r="AH103" s="14"/>
      <c r="AI103" s="9"/>
    </row>
    <row r="104" spans="1:35" x14ac:dyDescent="0.25">
      <c r="A104" s="25"/>
      <c r="B104" s="25"/>
      <c r="C104" s="24"/>
      <c r="D104" s="23"/>
      <c r="E104" s="55"/>
      <c r="F104" s="13"/>
      <c r="G104" s="9"/>
      <c r="H104" s="9"/>
      <c r="I104" s="14"/>
      <c r="J104" s="37"/>
      <c r="K104" s="13"/>
      <c r="L104" s="9"/>
      <c r="M104" s="9"/>
      <c r="N104" s="14"/>
      <c r="O104" s="37"/>
      <c r="P104" s="13"/>
      <c r="Q104" s="9"/>
      <c r="R104" s="9"/>
      <c r="S104" s="14"/>
      <c r="T104" s="37"/>
      <c r="U104" s="13"/>
      <c r="V104" s="9"/>
      <c r="W104" s="9"/>
      <c r="X104" s="14"/>
      <c r="Y104" s="37"/>
      <c r="Z104" s="13"/>
      <c r="AA104" s="9"/>
      <c r="AB104" s="9"/>
      <c r="AC104" s="49"/>
      <c r="AD104" s="37"/>
      <c r="AE104" s="13"/>
      <c r="AF104" s="9"/>
      <c r="AG104" s="9"/>
      <c r="AH104" s="14"/>
      <c r="AI104" s="9"/>
    </row>
    <row r="105" spans="1:35" x14ac:dyDescent="0.25">
      <c r="A105" s="25"/>
      <c r="B105" s="25"/>
      <c r="C105" s="156" t="s">
        <v>123</v>
      </c>
      <c r="D105" s="23"/>
      <c r="E105" s="55"/>
      <c r="F105" s="13"/>
      <c r="G105" s="9"/>
      <c r="H105" s="9"/>
      <c r="I105" s="14"/>
      <c r="J105" s="37"/>
      <c r="K105" s="13"/>
      <c r="L105" s="9"/>
      <c r="M105" s="9"/>
      <c r="N105" s="14"/>
      <c r="O105" s="37"/>
      <c r="P105" s="13"/>
      <c r="Q105" s="9"/>
      <c r="R105" s="9"/>
      <c r="S105" s="14"/>
      <c r="T105" s="37"/>
      <c r="U105" s="13"/>
      <c r="V105" s="9"/>
      <c r="W105" s="9"/>
      <c r="X105" s="14"/>
      <c r="Y105" s="37"/>
      <c r="Z105" s="13"/>
      <c r="AA105" s="9"/>
      <c r="AB105" s="9"/>
      <c r="AC105" s="49"/>
      <c r="AD105" s="37"/>
      <c r="AE105" s="13"/>
      <c r="AF105" s="9"/>
      <c r="AG105" s="9"/>
      <c r="AH105" s="14"/>
      <c r="AI105" s="9"/>
    </row>
    <row r="106" spans="1:35" x14ac:dyDescent="0.25">
      <c r="A106" s="19"/>
      <c r="B106" s="19"/>
      <c r="C106" s="20"/>
      <c r="D106" s="32"/>
      <c r="F106" s="15"/>
      <c r="G106" s="16"/>
      <c r="H106" s="16"/>
      <c r="I106" s="16"/>
      <c r="J106" s="39"/>
      <c r="K106" s="15"/>
      <c r="L106" s="16"/>
      <c r="M106" s="16"/>
      <c r="N106" s="16"/>
      <c r="O106" s="39"/>
      <c r="P106" s="15"/>
      <c r="Q106" s="16"/>
      <c r="R106" s="16"/>
      <c r="S106" s="16"/>
      <c r="T106" s="39"/>
      <c r="U106" s="15"/>
      <c r="V106" s="16"/>
      <c r="W106" s="42"/>
      <c r="X106" s="16"/>
      <c r="Y106" s="45"/>
      <c r="Z106" s="15"/>
      <c r="AA106" s="50"/>
      <c r="AB106" s="50"/>
      <c r="AC106" s="50"/>
      <c r="AD106" s="60"/>
      <c r="AE106" s="15"/>
      <c r="AF106" s="16"/>
      <c r="AG106" s="16"/>
      <c r="AH106" s="16"/>
      <c r="AI106" s="16"/>
    </row>
    <row r="107" spans="1:35" ht="26.25" x14ac:dyDescent="0.25">
      <c r="A107" s="19"/>
      <c r="B107" s="19"/>
      <c r="C107" s="157" t="s">
        <v>124</v>
      </c>
      <c r="D107" s="20"/>
      <c r="K107" s="2"/>
      <c r="P107" s="2"/>
      <c r="U107" s="2"/>
      <c r="Z107" s="2"/>
      <c r="AE107" s="2"/>
      <c r="AI107" s="1"/>
    </row>
    <row r="108" spans="1:35" x14ac:dyDescent="0.25">
      <c r="A108" s="19"/>
      <c r="B108" s="19"/>
      <c r="C108" s="20"/>
      <c r="D108" s="20"/>
      <c r="K108" s="2"/>
      <c r="P108" s="2"/>
      <c r="U108" s="2"/>
      <c r="Z108" s="2"/>
      <c r="AE108" s="2"/>
      <c r="AI108" s="1"/>
    </row>
    <row r="109" spans="1:35" x14ac:dyDescent="0.25">
      <c r="A109" s="19"/>
      <c r="B109" s="19"/>
      <c r="C109" s="20"/>
      <c r="D109" s="20"/>
      <c r="K109" s="2"/>
      <c r="P109" s="2"/>
      <c r="U109" s="2"/>
      <c r="Z109" s="2"/>
      <c r="AE109" s="2"/>
      <c r="AI109" s="1"/>
    </row>
    <row r="110" spans="1:35" x14ac:dyDescent="0.25">
      <c r="A110" s="19"/>
      <c r="B110" s="19"/>
      <c r="C110" s="20"/>
      <c r="D110" s="20"/>
      <c r="K110" s="2"/>
      <c r="P110" s="2"/>
      <c r="U110" s="2"/>
      <c r="Z110" s="2"/>
      <c r="AE110" s="2"/>
      <c r="AI110" s="1"/>
    </row>
    <row r="111" spans="1:35" x14ac:dyDescent="0.25">
      <c r="A111" s="19"/>
      <c r="B111" s="19"/>
      <c r="C111" s="20"/>
      <c r="D111" s="20"/>
      <c r="K111" s="2"/>
      <c r="P111" s="2"/>
      <c r="U111" s="2"/>
      <c r="Z111" s="2"/>
      <c r="AE111" s="2"/>
      <c r="AI111" s="1"/>
    </row>
    <row r="112" spans="1:35" x14ac:dyDescent="0.25">
      <c r="A112" s="19"/>
      <c r="B112" s="19"/>
      <c r="C112" s="20"/>
      <c r="D112" s="20"/>
      <c r="K112" s="2"/>
      <c r="P112" s="2"/>
      <c r="U112" s="2"/>
      <c r="Z112" s="2"/>
      <c r="AE112" s="2"/>
      <c r="AI112" s="1"/>
    </row>
    <row r="113" spans="1:35" x14ac:dyDescent="0.25">
      <c r="A113" s="19"/>
      <c r="B113" s="19"/>
      <c r="C113" s="20"/>
      <c r="D113" s="20"/>
      <c r="K113" s="2"/>
      <c r="P113" s="2"/>
      <c r="U113" s="2"/>
      <c r="Z113" s="2"/>
      <c r="AE113" s="2"/>
      <c r="AI113" s="1"/>
    </row>
    <row r="114" spans="1:35" x14ac:dyDescent="0.25">
      <c r="A114" s="19"/>
      <c r="B114" s="19"/>
      <c r="C114" s="20"/>
      <c r="D114" s="20"/>
      <c r="K114" s="2"/>
      <c r="P114" s="2"/>
      <c r="U114" s="2"/>
      <c r="Z114" s="2"/>
      <c r="AE114" s="2"/>
      <c r="AI114" s="1"/>
    </row>
    <row r="115" spans="1:35" x14ac:dyDescent="0.25">
      <c r="A115" s="19"/>
      <c r="B115" s="19"/>
      <c r="C115" s="20"/>
      <c r="D115" s="20"/>
      <c r="K115" s="2"/>
      <c r="P115" s="2"/>
      <c r="U115" s="2"/>
      <c r="Z115" s="2"/>
      <c r="AE115" s="2"/>
      <c r="AI115" s="1"/>
    </row>
    <row r="116" spans="1:35" x14ac:dyDescent="0.25">
      <c r="A116" s="19"/>
      <c r="B116" s="19"/>
      <c r="C116" s="20"/>
      <c r="D116" s="20"/>
      <c r="K116" s="2"/>
      <c r="P116" s="2"/>
      <c r="U116" s="2"/>
      <c r="Z116" s="2"/>
      <c r="AE116" s="2"/>
      <c r="AI116" s="1"/>
    </row>
    <row r="117" spans="1:35" x14ac:dyDescent="0.25">
      <c r="A117" s="19"/>
      <c r="B117" s="19"/>
      <c r="C117" s="20"/>
      <c r="D117" s="20"/>
      <c r="K117" s="2"/>
      <c r="P117" s="2"/>
      <c r="U117" s="2"/>
      <c r="Z117" s="2"/>
      <c r="AE117" s="2"/>
      <c r="AI117" s="1"/>
    </row>
    <row r="118" spans="1:35" x14ac:dyDescent="0.25">
      <c r="A118" s="19"/>
      <c r="B118" s="19"/>
      <c r="C118" s="20"/>
      <c r="D118" s="20"/>
      <c r="K118" s="2"/>
      <c r="P118" s="2"/>
      <c r="U118" s="2"/>
      <c r="Z118" s="2"/>
      <c r="AE118" s="2"/>
      <c r="AI118" s="1"/>
    </row>
    <row r="119" spans="1:35" x14ac:dyDescent="0.25">
      <c r="A119" s="19"/>
      <c r="B119" s="19"/>
      <c r="C119" s="20"/>
      <c r="D119" s="20"/>
      <c r="K119" s="2"/>
      <c r="P119" s="2"/>
      <c r="U119" s="2"/>
      <c r="Z119" s="2"/>
      <c r="AE119" s="2"/>
      <c r="AI119" s="1"/>
    </row>
    <row r="120" spans="1:35" x14ac:dyDescent="0.25">
      <c r="A120" s="19"/>
      <c r="B120" s="19"/>
      <c r="C120" s="20"/>
      <c r="D120" s="20"/>
      <c r="K120" s="2"/>
      <c r="P120" s="2"/>
      <c r="U120" s="2"/>
      <c r="Z120" s="2"/>
      <c r="AE120" s="2"/>
      <c r="AI120" s="1"/>
    </row>
    <row r="121" spans="1:35" x14ac:dyDescent="0.25">
      <c r="A121" s="19"/>
      <c r="B121" s="19"/>
      <c r="C121" s="20"/>
      <c r="D121" s="20"/>
      <c r="K121" s="2"/>
      <c r="P121" s="2"/>
      <c r="U121" s="2"/>
      <c r="Z121" s="2"/>
      <c r="AE121" s="2"/>
      <c r="AI121" s="1"/>
    </row>
    <row r="122" spans="1:35" x14ac:dyDescent="0.25">
      <c r="A122" s="19"/>
      <c r="B122" s="19"/>
      <c r="C122" s="20"/>
      <c r="D122" s="20"/>
      <c r="K122" s="2"/>
      <c r="P122" s="2"/>
      <c r="U122" s="2"/>
      <c r="Z122" s="2"/>
      <c r="AE122" s="2"/>
      <c r="AI122" s="1"/>
    </row>
    <row r="123" spans="1:35" x14ac:dyDescent="0.25">
      <c r="A123" s="19"/>
      <c r="B123" s="19"/>
      <c r="C123" s="20"/>
      <c r="D123" s="20"/>
      <c r="K123" s="2"/>
      <c r="P123" s="2"/>
      <c r="U123" s="2"/>
      <c r="Z123" s="2"/>
      <c r="AE123" s="2"/>
      <c r="AI123" s="1"/>
    </row>
    <row r="124" spans="1:35" x14ac:dyDescent="0.25">
      <c r="A124" s="19"/>
      <c r="B124" s="19"/>
      <c r="C124" s="20"/>
      <c r="D124" s="20"/>
      <c r="K124" s="2"/>
      <c r="P124" s="2"/>
      <c r="U124" s="2"/>
      <c r="Z124" s="2"/>
      <c r="AE124" s="2"/>
      <c r="AI124" s="1"/>
    </row>
    <row r="125" spans="1:35" x14ac:dyDescent="0.25">
      <c r="A125" s="19"/>
      <c r="B125" s="19"/>
      <c r="C125" s="20"/>
      <c r="D125" s="20"/>
      <c r="K125" s="2"/>
      <c r="P125" s="2"/>
      <c r="U125" s="2"/>
      <c r="Z125" s="2"/>
      <c r="AE125" s="2"/>
      <c r="AI125" s="1"/>
    </row>
    <row r="126" spans="1:35" x14ac:dyDescent="0.25">
      <c r="A126" s="19"/>
      <c r="B126" s="19"/>
      <c r="C126" s="20"/>
      <c r="D126" s="20"/>
      <c r="K126" s="2"/>
      <c r="P126" s="2"/>
      <c r="U126" s="2"/>
      <c r="Z126" s="2"/>
      <c r="AE126" s="2"/>
      <c r="AI126" s="1"/>
    </row>
    <row r="127" spans="1:35" x14ac:dyDescent="0.25">
      <c r="A127" s="19"/>
      <c r="B127" s="19"/>
      <c r="C127" s="20"/>
      <c r="D127" s="20"/>
      <c r="K127" s="2"/>
      <c r="P127" s="2"/>
      <c r="U127" s="2"/>
      <c r="Z127" s="2"/>
      <c r="AE127" s="2"/>
      <c r="AI127" s="1"/>
    </row>
    <row r="128" spans="1:35" x14ac:dyDescent="0.25">
      <c r="A128" s="19"/>
      <c r="B128" s="19"/>
      <c r="C128" s="20"/>
      <c r="D128" s="20"/>
      <c r="K128" s="2"/>
      <c r="P128" s="2"/>
      <c r="U128" s="2"/>
      <c r="Z128" s="2"/>
      <c r="AE128" s="2"/>
      <c r="AI128" s="1"/>
    </row>
    <row r="129" spans="1:35" x14ac:dyDescent="0.25">
      <c r="A129" s="19"/>
      <c r="B129" s="19"/>
      <c r="C129" s="20"/>
      <c r="D129" s="20"/>
      <c r="K129" s="2"/>
      <c r="P129" s="2"/>
      <c r="U129" s="2"/>
      <c r="Z129" s="2"/>
      <c r="AE129" s="2"/>
      <c r="AI129" s="1"/>
    </row>
    <row r="130" spans="1:35" x14ac:dyDescent="0.25">
      <c r="A130" s="19"/>
      <c r="B130" s="19"/>
      <c r="C130" s="20"/>
      <c r="D130" s="20"/>
      <c r="K130" s="2"/>
      <c r="P130" s="2"/>
      <c r="U130" s="2"/>
      <c r="Z130" s="2"/>
      <c r="AE130" s="2"/>
      <c r="AI130" s="1"/>
    </row>
    <row r="131" spans="1:35" x14ac:dyDescent="0.25">
      <c r="A131" s="19"/>
      <c r="B131" s="19"/>
      <c r="C131" s="20"/>
      <c r="D131" s="20"/>
      <c r="K131" s="2"/>
      <c r="P131" s="2"/>
      <c r="U131" s="2"/>
      <c r="Z131" s="2"/>
      <c r="AE131" s="2"/>
      <c r="AI131" s="1"/>
    </row>
    <row r="132" spans="1:35" x14ac:dyDescent="0.25">
      <c r="A132" s="19"/>
      <c r="B132" s="19"/>
      <c r="C132" s="20"/>
      <c r="D132" s="20"/>
      <c r="K132" s="2"/>
      <c r="P132" s="2"/>
      <c r="U132" s="2"/>
      <c r="Z132" s="2"/>
      <c r="AE132" s="2"/>
      <c r="AI132" s="1"/>
    </row>
    <row r="133" spans="1:35" x14ac:dyDescent="0.25">
      <c r="A133" s="19"/>
      <c r="B133" s="19"/>
      <c r="C133" s="20"/>
      <c r="D133" s="20"/>
      <c r="K133" s="2"/>
      <c r="P133" s="2"/>
      <c r="U133" s="2"/>
      <c r="Z133" s="2"/>
      <c r="AE133" s="2"/>
      <c r="AI133" s="1"/>
    </row>
    <row r="134" spans="1:35" x14ac:dyDescent="0.25">
      <c r="A134" s="19"/>
      <c r="B134" s="19"/>
      <c r="C134" s="20"/>
      <c r="D134" s="20"/>
      <c r="K134" s="2"/>
      <c r="P134" s="2"/>
      <c r="U134" s="2"/>
      <c r="Z134" s="2"/>
      <c r="AE134" s="2"/>
      <c r="AI134" s="1"/>
    </row>
    <row r="135" spans="1:35" x14ac:dyDescent="0.25">
      <c r="A135" s="19"/>
      <c r="B135" s="19"/>
      <c r="C135" s="20"/>
      <c r="D135" s="20"/>
      <c r="K135" s="2"/>
      <c r="P135" s="2"/>
      <c r="U135" s="2"/>
      <c r="Z135" s="2"/>
      <c r="AE135" s="2"/>
      <c r="AI135" s="1"/>
    </row>
    <row r="136" spans="1:35" x14ac:dyDescent="0.25">
      <c r="A136" s="19"/>
      <c r="B136" s="19"/>
      <c r="C136" s="20"/>
      <c r="D136" s="20"/>
      <c r="K136" s="2"/>
      <c r="P136" s="2"/>
      <c r="U136" s="2"/>
      <c r="Z136" s="2"/>
      <c r="AE136" s="2"/>
      <c r="AI136" s="1"/>
    </row>
    <row r="137" spans="1:35" x14ac:dyDescent="0.25">
      <c r="A137" s="19"/>
      <c r="B137" s="19"/>
      <c r="C137" s="20"/>
      <c r="D137" s="20"/>
      <c r="K137" s="2"/>
      <c r="P137" s="2"/>
      <c r="U137" s="2"/>
      <c r="Z137" s="2"/>
      <c r="AE137" s="2"/>
      <c r="AI137" s="1"/>
    </row>
    <row r="138" spans="1:35" x14ac:dyDescent="0.25">
      <c r="A138" s="19"/>
      <c r="B138" s="19"/>
      <c r="C138" s="20"/>
      <c r="D138" s="20"/>
      <c r="K138" s="2"/>
      <c r="P138" s="2"/>
      <c r="U138" s="2"/>
      <c r="Z138" s="2"/>
      <c r="AE138" s="2"/>
      <c r="AI138" s="1"/>
    </row>
    <row r="139" spans="1:35" x14ac:dyDescent="0.25">
      <c r="A139" s="19"/>
      <c r="B139" s="19"/>
      <c r="C139" s="20"/>
      <c r="D139" s="20"/>
      <c r="K139" s="2"/>
      <c r="P139" s="2"/>
      <c r="U139" s="2"/>
      <c r="Z139" s="2"/>
      <c r="AE139" s="2"/>
      <c r="AI139" s="1"/>
    </row>
    <row r="140" spans="1:35" x14ac:dyDescent="0.25">
      <c r="A140" s="19"/>
      <c r="B140" s="19"/>
      <c r="C140" s="20"/>
      <c r="D140" s="20"/>
      <c r="K140" s="2"/>
      <c r="P140" s="2"/>
      <c r="U140" s="2"/>
      <c r="Z140" s="2"/>
      <c r="AE140" s="2"/>
      <c r="AI140" s="1"/>
    </row>
    <row r="141" spans="1:35" x14ac:dyDescent="0.25">
      <c r="A141" s="19"/>
      <c r="B141" s="19"/>
      <c r="C141" s="20"/>
      <c r="D141" s="20"/>
      <c r="K141" s="2"/>
      <c r="P141" s="2"/>
      <c r="U141" s="2"/>
      <c r="Z141" s="2"/>
      <c r="AE141" s="2"/>
      <c r="AI141" s="1"/>
    </row>
    <row r="142" spans="1:35" x14ac:dyDescent="0.25">
      <c r="A142" s="19"/>
      <c r="B142" s="19"/>
      <c r="C142" s="20"/>
      <c r="D142" s="20"/>
      <c r="K142" s="2"/>
      <c r="P142" s="2"/>
      <c r="U142" s="2"/>
      <c r="Z142" s="2"/>
      <c r="AE142" s="2"/>
      <c r="AI142" s="1"/>
    </row>
    <row r="143" spans="1:35" x14ac:dyDescent="0.25">
      <c r="A143" s="19"/>
      <c r="B143" s="19"/>
      <c r="C143" s="20"/>
      <c r="D143" s="20"/>
      <c r="K143" s="2"/>
      <c r="P143" s="2"/>
      <c r="U143" s="2"/>
      <c r="Z143" s="2"/>
      <c r="AE143" s="2"/>
      <c r="AI143" s="1"/>
    </row>
    <row r="144" spans="1:35" x14ac:dyDescent="0.25">
      <c r="A144" s="19"/>
      <c r="B144" s="19"/>
      <c r="C144" s="20"/>
      <c r="D144" s="20"/>
      <c r="K144" s="2"/>
      <c r="P144" s="2"/>
      <c r="U144" s="2"/>
      <c r="Z144" s="2"/>
      <c r="AE144" s="2"/>
      <c r="AI144" s="1"/>
    </row>
    <row r="145" spans="1:35" x14ac:dyDescent="0.25">
      <c r="A145" s="19"/>
      <c r="B145" s="19"/>
      <c r="C145" s="20"/>
      <c r="D145" s="20"/>
      <c r="K145" s="2"/>
      <c r="P145" s="2"/>
      <c r="U145" s="2"/>
      <c r="Z145" s="2"/>
      <c r="AE145" s="2"/>
      <c r="AI145" s="1"/>
    </row>
    <row r="146" spans="1:35" x14ac:dyDescent="0.25">
      <c r="A146" s="19"/>
      <c r="B146" s="19"/>
      <c r="C146" s="20"/>
      <c r="D146" s="20"/>
      <c r="K146" s="2"/>
      <c r="P146" s="2"/>
      <c r="U146" s="2"/>
      <c r="Z146" s="2"/>
      <c r="AE146" s="2"/>
      <c r="AI146" s="1"/>
    </row>
    <row r="147" spans="1:35" x14ac:dyDescent="0.25">
      <c r="A147" s="19"/>
      <c r="B147" s="19"/>
      <c r="C147" s="20"/>
      <c r="D147" s="20"/>
      <c r="K147" s="2"/>
      <c r="P147" s="2"/>
      <c r="U147" s="2"/>
      <c r="Z147" s="2"/>
      <c r="AE147" s="2"/>
      <c r="AI147" s="1"/>
    </row>
    <row r="148" spans="1:35" x14ac:dyDescent="0.25">
      <c r="A148" s="19"/>
      <c r="B148" s="19"/>
      <c r="C148" s="20"/>
      <c r="D148" s="20"/>
      <c r="K148" s="2"/>
      <c r="P148" s="2"/>
      <c r="U148" s="2"/>
      <c r="Z148" s="2"/>
      <c r="AE148" s="2"/>
      <c r="AI148" s="1"/>
    </row>
    <row r="149" spans="1:35" x14ac:dyDescent="0.25">
      <c r="A149" s="19"/>
      <c r="B149" s="19"/>
      <c r="C149" s="20"/>
      <c r="D149" s="20"/>
      <c r="K149" s="2"/>
      <c r="P149" s="2"/>
      <c r="U149" s="2"/>
      <c r="Z149" s="2"/>
      <c r="AE149" s="2"/>
      <c r="AI149" s="1"/>
    </row>
    <row r="150" spans="1:35" x14ac:dyDescent="0.25">
      <c r="A150" s="19"/>
      <c r="B150" s="19"/>
      <c r="C150" s="20"/>
      <c r="D150" s="20"/>
      <c r="K150" s="2"/>
      <c r="P150" s="2"/>
      <c r="U150" s="2"/>
      <c r="Z150" s="2"/>
      <c r="AE150" s="2"/>
      <c r="AI150" s="1"/>
    </row>
    <row r="151" spans="1:35" x14ac:dyDescent="0.25">
      <c r="A151" s="19"/>
      <c r="B151" s="19"/>
      <c r="C151" s="20"/>
      <c r="D151" s="20"/>
      <c r="K151" s="2"/>
      <c r="P151" s="2"/>
      <c r="U151" s="2"/>
      <c r="Z151" s="2"/>
      <c r="AE151" s="2"/>
      <c r="AI151" s="1"/>
    </row>
    <row r="152" spans="1:35" x14ac:dyDescent="0.25">
      <c r="A152" s="19"/>
      <c r="B152" s="19"/>
      <c r="C152" s="20"/>
      <c r="D152" s="20"/>
      <c r="K152" s="2"/>
      <c r="P152" s="2"/>
      <c r="U152" s="2"/>
      <c r="Z152" s="2"/>
      <c r="AE152" s="2"/>
      <c r="AI152" s="1"/>
    </row>
    <row r="153" spans="1:35" x14ac:dyDescent="0.25">
      <c r="A153" s="19"/>
      <c r="B153" s="19"/>
      <c r="C153" s="20"/>
      <c r="D153" s="20"/>
      <c r="K153" s="2"/>
      <c r="P153" s="2"/>
      <c r="U153" s="2"/>
      <c r="Z153" s="2"/>
      <c r="AE153" s="2"/>
      <c r="AI153" s="1"/>
    </row>
    <row r="154" spans="1:35" x14ac:dyDescent="0.25">
      <c r="A154" s="19"/>
      <c r="B154" s="19"/>
      <c r="C154" s="20"/>
      <c r="D154" s="20"/>
      <c r="K154" s="2"/>
      <c r="P154" s="2"/>
      <c r="U154" s="2"/>
      <c r="Z154" s="2"/>
      <c r="AE154" s="2"/>
      <c r="AI154" s="1"/>
    </row>
    <row r="155" spans="1:35" x14ac:dyDescent="0.25">
      <c r="A155" s="19"/>
      <c r="B155" s="19"/>
      <c r="C155" s="20"/>
      <c r="D155" s="20"/>
      <c r="K155" s="2"/>
      <c r="P155" s="2"/>
      <c r="U155" s="2"/>
      <c r="Z155" s="2"/>
      <c r="AE155" s="2"/>
      <c r="AI155" s="1"/>
    </row>
    <row r="156" spans="1:35" x14ac:dyDescent="0.25">
      <c r="A156" s="19"/>
      <c r="B156" s="19"/>
      <c r="C156" s="20"/>
      <c r="D156" s="20"/>
      <c r="K156" s="2"/>
      <c r="P156" s="2"/>
      <c r="U156" s="2"/>
      <c r="Z156" s="2"/>
      <c r="AE156" s="2"/>
      <c r="AI156" s="1"/>
    </row>
    <row r="157" spans="1:35" x14ac:dyDescent="0.25">
      <c r="A157" s="19"/>
      <c r="B157" s="19"/>
      <c r="C157" s="20"/>
      <c r="D157" s="20"/>
      <c r="K157" s="2"/>
      <c r="P157" s="2"/>
      <c r="U157" s="2"/>
      <c r="Z157" s="2"/>
      <c r="AE157" s="2"/>
      <c r="AI157" s="1"/>
    </row>
    <row r="158" spans="1:35" x14ac:dyDescent="0.25">
      <c r="A158" s="19"/>
      <c r="B158" s="19"/>
      <c r="C158" s="20"/>
      <c r="D158" s="20"/>
      <c r="K158" s="2"/>
      <c r="P158" s="2"/>
      <c r="U158" s="2"/>
      <c r="Z158" s="2"/>
      <c r="AE158" s="2"/>
      <c r="AI158" s="1"/>
    </row>
    <row r="159" spans="1:35" x14ac:dyDescent="0.25">
      <c r="A159" s="19"/>
      <c r="B159" s="19"/>
      <c r="C159" s="20"/>
      <c r="D159" s="20"/>
      <c r="K159" s="2"/>
      <c r="P159" s="2"/>
      <c r="U159" s="2"/>
      <c r="Z159" s="2"/>
      <c r="AE159" s="2"/>
      <c r="AI159" s="1"/>
    </row>
    <row r="160" spans="1:35" x14ac:dyDescent="0.25">
      <c r="A160" s="19"/>
      <c r="B160" s="19"/>
      <c r="C160" s="20"/>
      <c r="D160" s="20"/>
      <c r="K160" s="2"/>
      <c r="P160" s="2"/>
      <c r="U160" s="2"/>
      <c r="Z160" s="2"/>
      <c r="AE160" s="2"/>
      <c r="AI160" s="1"/>
    </row>
    <row r="161" spans="1:35" x14ac:dyDescent="0.25">
      <c r="A161" s="19"/>
      <c r="B161" s="19"/>
      <c r="C161" s="20"/>
      <c r="D161" s="20"/>
      <c r="K161" s="2"/>
      <c r="P161" s="2"/>
      <c r="U161" s="2"/>
      <c r="Z161" s="2"/>
      <c r="AE161" s="2"/>
      <c r="AI161" s="1"/>
    </row>
    <row r="162" spans="1:35" x14ac:dyDescent="0.25">
      <c r="A162" s="19"/>
      <c r="B162" s="19"/>
      <c r="C162" s="20"/>
      <c r="D162" s="20"/>
      <c r="K162" s="2"/>
      <c r="P162" s="2"/>
      <c r="U162" s="2"/>
      <c r="Z162" s="2"/>
      <c r="AE162" s="2"/>
      <c r="AI162" s="1"/>
    </row>
    <row r="163" spans="1:35" x14ac:dyDescent="0.25">
      <c r="A163" s="19"/>
      <c r="B163" s="19"/>
      <c r="C163" s="20"/>
      <c r="D163" s="20"/>
      <c r="K163" s="2"/>
      <c r="P163" s="2"/>
      <c r="U163" s="2"/>
      <c r="Z163" s="2"/>
      <c r="AE163" s="2"/>
      <c r="AI163" s="1"/>
    </row>
    <row r="164" spans="1:35" x14ac:dyDescent="0.25">
      <c r="A164" s="19"/>
      <c r="B164" s="19"/>
      <c r="C164" s="20"/>
      <c r="D164" s="20"/>
      <c r="K164" s="2"/>
      <c r="P164" s="2"/>
      <c r="U164" s="2"/>
      <c r="Z164" s="2"/>
      <c r="AE164" s="2"/>
      <c r="AI164" s="1"/>
    </row>
    <row r="165" spans="1:35" x14ac:dyDescent="0.25">
      <c r="A165" s="19"/>
      <c r="B165" s="19"/>
      <c r="C165" s="20"/>
      <c r="D165" s="20"/>
      <c r="K165" s="2"/>
      <c r="P165" s="2"/>
      <c r="U165" s="2"/>
      <c r="Z165" s="2"/>
      <c r="AE165" s="2"/>
      <c r="AI165" s="1"/>
    </row>
    <row r="166" spans="1:35" x14ac:dyDescent="0.25">
      <c r="A166" s="19"/>
      <c r="B166" s="19"/>
      <c r="C166" s="20"/>
      <c r="D166" s="20"/>
      <c r="K166" s="2"/>
      <c r="P166" s="2"/>
      <c r="U166" s="2"/>
      <c r="Z166" s="2"/>
      <c r="AE166" s="2"/>
      <c r="AI166" s="1"/>
    </row>
    <row r="167" spans="1:35" x14ac:dyDescent="0.25">
      <c r="A167" s="19"/>
      <c r="B167" s="19"/>
      <c r="C167" s="20"/>
      <c r="D167" s="20"/>
      <c r="K167" s="2"/>
      <c r="P167" s="2"/>
      <c r="U167" s="2"/>
      <c r="Z167" s="2"/>
      <c r="AE167" s="2"/>
      <c r="AI167" s="1"/>
    </row>
    <row r="168" spans="1:35" x14ac:dyDescent="0.25">
      <c r="A168" s="19"/>
      <c r="B168" s="19"/>
      <c r="C168" s="20"/>
      <c r="D168" s="20"/>
      <c r="K168" s="2"/>
      <c r="P168" s="2"/>
      <c r="U168" s="2"/>
      <c r="Z168" s="2"/>
      <c r="AE168" s="2"/>
      <c r="AI168" s="1"/>
    </row>
    <row r="169" spans="1:35" x14ac:dyDescent="0.25">
      <c r="A169" s="19"/>
      <c r="B169" s="19"/>
      <c r="C169" s="20"/>
      <c r="D169" s="20"/>
      <c r="K169" s="2"/>
      <c r="P169" s="2"/>
      <c r="U169" s="2"/>
      <c r="Z169" s="2"/>
      <c r="AE169" s="2"/>
      <c r="AI169" s="1"/>
    </row>
    <row r="170" spans="1:35" x14ac:dyDescent="0.25">
      <c r="A170" s="19"/>
      <c r="B170" s="19"/>
      <c r="C170" s="20"/>
      <c r="D170" s="20"/>
      <c r="K170" s="2"/>
      <c r="P170" s="2"/>
      <c r="U170" s="2"/>
      <c r="Z170" s="2"/>
      <c r="AE170" s="2"/>
      <c r="AI170" s="1"/>
    </row>
    <row r="171" spans="1:35" x14ac:dyDescent="0.25">
      <c r="A171" s="19"/>
      <c r="B171" s="19"/>
      <c r="C171" s="20"/>
      <c r="D171" s="20"/>
      <c r="K171" s="2"/>
      <c r="P171" s="2"/>
      <c r="U171" s="2"/>
      <c r="Z171" s="2"/>
      <c r="AE171" s="2"/>
      <c r="AI171" s="1"/>
    </row>
    <row r="172" spans="1:35" x14ac:dyDescent="0.25">
      <c r="A172" s="19"/>
      <c r="B172" s="19"/>
      <c r="C172" s="20"/>
      <c r="D172" s="20"/>
      <c r="K172" s="2"/>
      <c r="P172" s="2"/>
      <c r="U172" s="2"/>
      <c r="Z172" s="2"/>
      <c r="AE172" s="2"/>
      <c r="AI172" s="1"/>
    </row>
    <row r="173" spans="1:35" x14ac:dyDescent="0.25">
      <c r="A173" s="19"/>
      <c r="B173" s="19"/>
      <c r="C173" s="20"/>
      <c r="D173" s="20"/>
      <c r="K173" s="2"/>
      <c r="P173" s="2"/>
      <c r="U173" s="2"/>
      <c r="Z173" s="2"/>
      <c r="AE173" s="2"/>
      <c r="AI173" s="1"/>
    </row>
    <row r="174" spans="1:35" x14ac:dyDescent="0.25">
      <c r="A174" s="19"/>
      <c r="B174" s="19"/>
      <c r="C174" s="20"/>
      <c r="D174" s="20"/>
      <c r="K174" s="2"/>
      <c r="P174" s="2"/>
      <c r="U174" s="2"/>
      <c r="Z174" s="2"/>
      <c r="AE174" s="2"/>
      <c r="AI174" s="1"/>
    </row>
    <row r="175" spans="1:35" x14ac:dyDescent="0.25">
      <c r="A175" s="19"/>
      <c r="B175" s="19"/>
      <c r="C175" s="20"/>
      <c r="D175" s="20"/>
      <c r="K175" s="2"/>
      <c r="P175" s="2"/>
      <c r="U175" s="2"/>
      <c r="Z175" s="2"/>
      <c r="AE175" s="2"/>
      <c r="AI175" s="1"/>
    </row>
    <row r="176" spans="1:35" x14ac:dyDescent="0.25">
      <c r="A176" s="19"/>
      <c r="B176" s="19"/>
      <c r="C176" s="20"/>
      <c r="D176" s="20"/>
      <c r="K176" s="2"/>
      <c r="P176" s="2"/>
      <c r="U176" s="2"/>
      <c r="Z176" s="2"/>
      <c r="AE176" s="2"/>
      <c r="AI176" s="1"/>
    </row>
    <row r="177" spans="1:35" x14ac:dyDescent="0.25">
      <c r="A177" s="19"/>
      <c r="B177" s="19"/>
      <c r="C177" s="20"/>
      <c r="D177" s="20"/>
      <c r="K177" s="2"/>
      <c r="P177" s="2"/>
      <c r="U177" s="2"/>
      <c r="Z177" s="2"/>
      <c r="AE177" s="2"/>
      <c r="AI177" s="1"/>
    </row>
    <row r="178" spans="1:35" x14ac:dyDescent="0.25">
      <c r="A178" s="19"/>
      <c r="B178" s="19"/>
      <c r="C178" s="20"/>
      <c r="D178" s="20"/>
      <c r="K178" s="2"/>
      <c r="P178" s="2"/>
      <c r="U178" s="2"/>
      <c r="Z178" s="2"/>
      <c r="AE178" s="2"/>
      <c r="AI178" s="1"/>
    </row>
    <row r="179" spans="1:35" x14ac:dyDescent="0.25">
      <c r="A179" s="19"/>
      <c r="B179" s="19"/>
      <c r="C179" s="20"/>
      <c r="D179" s="20"/>
      <c r="K179" s="2"/>
      <c r="P179" s="2"/>
      <c r="U179" s="2"/>
      <c r="Z179" s="2"/>
      <c r="AE179" s="2"/>
      <c r="AI179" s="1"/>
    </row>
    <row r="180" spans="1:35" x14ac:dyDescent="0.25">
      <c r="A180" s="19"/>
      <c r="B180" s="19"/>
      <c r="C180" s="20"/>
      <c r="D180" s="20"/>
      <c r="K180" s="2"/>
      <c r="P180" s="2"/>
      <c r="U180" s="2"/>
      <c r="Z180" s="2"/>
      <c r="AE180" s="2"/>
      <c r="AI180" s="1"/>
    </row>
    <row r="181" spans="1:35" x14ac:dyDescent="0.25">
      <c r="A181" s="19"/>
      <c r="B181" s="19"/>
      <c r="C181" s="20"/>
      <c r="D181" s="20"/>
      <c r="K181" s="2"/>
      <c r="P181" s="2"/>
      <c r="U181" s="2"/>
      <c r="Z181" s="2"/>
      <c r="AE181" s="2"/>
      <c r="AI181" s="1"/>
    </row>
    <row r="182" spans="1:35" x14ac:dyDescent="0.25">
      <c r="A182" s="19"/>
      <c r="B182" s="19"/>
      <c r="C182" s="20"/>
      <c r="D182" s="20"/>
      <c r="K182" s="2"/>
      <c r="P182" s="2"/>
      <c r="U182" s="2"/>
      <c r="Z182" s="2"/>
      <c r="AE182" s="2"/>
      <c r="AI182" s="1"/>
    </row>
    <row r="183" spans="1:35" x14ac:dyDescent="0.25">
      <c r="A183" s="19"/>
      <c r="B183" s="19"/>
      <c r="C183" s="20"/>
      <c r="D183" s="20"/>
      <c r="K183" s="2"/>
      <c r="P183" s="2"/>
      <c r="U183" s="2"/>
      <c r="Z183" s="2"/>
      <c r="AE183" s="2"/>
      <c r="AI183" s="1"/>
    </row>
    <row r="184" spans="1:35" x14ac:dyDescent="0.25">
      <c r="A184" s="19"/>
      <c r="B184" s="19"/>
      <c r="C184" s="20"/>
      <c r="D184" s="20"/>
      <c r="K184" s="2"/>
      <c r="P184" s="2"/>
      <c r="U184" s="2"/>
      <c r="Z184" s="2"/>
      <c r="AE184" s="2"/>
      <c r="AI184" s="1"/>
    </row>
    <row r="185" spans="1:35" x14ac:dyDescent="0.25">
      <c r="A185" s="19"/>
      <c r="B185" s="19"/>
      <c r="C185" s="20"/>
      <c r="D185" s="20"/>
      <c r="K185" s="2"/>
      <c r="P185" s="2"/>
      <c r="U185" s="2"/>
      <c r="Z185" s="2"/>
      <c r="AE185" s="2"/>
      <c r="AI185" s="1"/>
    </row>
    <row r="186" spans="1:35" x14ac:dyDescent="0.25">
      <c r="A186" s="19"/>
      <c r="B186" s="19"/>
      <c r="C186" s="20"/>
      <c r="D186" s="20"/>
      <c r="K186" s="2"/>
      <c r="P186" s="2"/>
      <c r="U186" s="2"/>
      <c r="Z186" s="2"/>
      <c r="AE186" s="2"/>
      <c r="AI186" s="1"/>
    </row>
    <row r="187" spans="1:35" x14ac:dyDescent="0.25">
      <c r="A187" s="19"/>
      <c r="B187" s="19"/>
      <c r="C187" s="20"/>
      <c r="D187" s="20"/>
      <c r="K187" s="2"/>
      <c r="P187" s="2"/>
      <c r="U187" s="2"/>
      <c r="Z187" s="2"/>
      <c r="AE187" s="2"/>
      <c r="AI187" s="1"/>
    </row>
    <row r="188" spans="1:35" x14ac:dyDescent="0.25">
      <c r="A188" s="19"/>
      <c r="B188" s="19"/>
      <c r="C188" s="20"/>
      <c r="D188" s="20"/>
      <c r="K188" s="2"/>
      <c r="P188" s="2"/>
      <c r="U188" s="2"/>
      <c r="Z188" s="2"/>
      <c r="AE188" s="2"/>
      <c r="AI188" s="1"/>
    </row>
    <row r="189" spans="1:35" x14ac:dyDescent="0.25">
      <c r="A189" s="19"/>
      <c r="B189" s="19"/>
      <c r="C189" s="20"/>
      <c r="D189" s="20"/>
      <c r="K189" s="2"/>
      <c r="P189" s="2"/>
      <c r="U189" s="2"/>
      <c r="Z189" s="2"/>
      <c r="AE189" s="2"/>
      <c r="AI189" s="1"/>
    </row>
    <row r="190" spans="1:35" x14ac:dyDescent="0.25">
      <c r="A190" s="19"/>
      <c r="B190" s="19"/>
      <c r="C190" s="20"/>
      <c r="D190" s="20"/>
      <c r="K190" s="2"/>
      <c r="P190" s="2"/>
      <c r="U190" s="2"/>
      <c r="Z190" s="2"/>
      <c r="AE190" s="2"/>
      <c r="AI190" s="1"/>
    </row>
    <row r="191" spans="1:35" x14ac:dyDescent="0.25">
      <c r="A191" s="19"/>
      <c r="B191" s="19"/>
      <c r="C191" s="20"/>
      <c r="D191" s="20"/>
      <c r="K191" s="2"/>
      <c r="P191" s="2"/>
      <c r="U191" s="2"/>
      <c r="Z191" s="2"/>
      <c r="AE191" s="2"/>
      <c r="AI191" s="1"/>
    </row>
    <row r="192" spans="1:35" x14ac:dyDescent="0.25">
      <c r="A192" s="19"/>
      <c r="B192" s="19"/>
      <c r="C192" s="20"/>
      <c r="D192" s="20"/>
      <c r="K192" s="2"/>
      <c r="P192" s="2"/>
      <c r="U192" s="2"/>
      <c r="Z192" s="2"/>
      <c r="AE192" s="2"/>
      <c r="AI192" s="1"/>
    </row>
    <row r="193" spans="1:35" x14ac:dyDescent="0.25">
      <c r="A193" s="19"/>
      <c r="B193" s="19"/>
      <c r="C193" s="20"/>
      <c r="D193" s="20"/>
      <c r="K193" s="2"/>
      <c r="P193" s="2"/>
      <c r="U193" s="2"/>
      <c r="Z193" s="2"/>
      <c r="AE193" s="2"/>
      <c r="AI193" s="1"/>
    </row>
    <row r="194" spans="1:35" x14ac:dyDescent="0.25">
      <c r="A194" s="19"/>
      <c r="B194" s="19"/>
      <c r="C194" s="20"/>
      <c r="D194" s="20"/>
      <c r="K194" s="2"/>
      <c r="P194" s="2"/>
      <c r="U194" s="2"/>
      <c r="Z194" s="2"/>
      <c r="AE194" s="2"/>
      <c r="AI194" s="1"/>
    </row>
    <row r="195" spans="1:35" x14ac:dyDescent="0.25">
      <c r="A195" s="19"/>
      <c r="B195" s="19"/>
      <c r="C195" s="20"/>
      <c r="D195" s="20"/>
      <c r="K195" s="2"/>
      <c r="P195" s="2"/>
      <c r="U195" s="2"/>
      <c r="Z195" s="2"/>
      <c r="AE195" s="2"/>
      <c r="AI195" s="1"/>
    </row>
    <row r="196" spans="1:35" x14ac:dyDescent="0.25">
      <c r="A196" s="19"/>
      <c r="B196" s="19"/>
      <c r="C196" s="20"/>
      <c r="D196" s="20"/>
      <c r="K196" s="2"/>
      <c r="P196" s="2"/>
      <c r="U196" s="2"/>
      <c r="Z196" s="2"/>
      <c r="AE196" s="2"/>
      <c r="AI196" s="1"/>
    </row>
    <row r="197" spans="1:35" x14ac:dyDescent="0.25">
      <c r="A197" s="19"/>
      <c r="B197" s="19"/>
      <c r="C197" s="20"/>
      <c r="D197" s="20"/>
      <c r="K197" s="2"/>
      <c r="P197" s="2"/>
      <c r="U197" s="2"/>
      <c r="Z197" s="2"/>
      <c r="AE197" s="2"/>
      <c r="AI197" s="1"/>
    </row>
    <row r="198" spans="1:35" x14ac:dyDescent="0.25">
      <c r="A198" s="19"/>
      <c r="B198" s="19"/>
      <c r="C198" s="20"/>
      <c r="D198" s="20"/>
      <c r="K198" s="2"/>
      <c r="P198" s="2"/>
      <c r="U198" s="2"/>
      <c r="Z198" s="2"/>
      <c r="AE198" s="2"/>
      <c r="AI198" s="1"/>
    </row>
    <row r="199" spans="1:35" x14ac:dyDescent="0.25">
      <c r="A199" s="19"/>
      <c r="B199" s="19"/>
      <c r="C199" s="20"/>
      <c r="D199" s="20"/>
      <c r="K199" s="2"/>
      <c r="P199" s="2"/>
      <c r="U199" s="2"/>
      <c r="Z199" s="2"/>
      <c r="AE199" s="2"/>
      <c r="AI199" s="1"/>
    </row>
    <row r="200" spans="1:35" x14ac:dyDescent="0.25">
      <c r="A200" s="19"/>
      <c r="B200" s="19"/>
      <c r="C200" s="20"/>
      <c r="D200" s="20"/>
      <c r="K200" s="2"/>
      <c r="P200" s="2"/>
      <c r="U200" s="2"/>
      <c r="Z200" s="2"/>
      <c r="AE200" s="2"/>
      <c r="AI200" s="1"/>
    </row>
    <row r="201" spans="1:35" x14ac:dyDescent="0.25">
      <c r="A201" s="19"/>
      <c r="B201" s="19"/>
      <c r="C201" s="20"/>
      <c r="D201" s="20"/>
      <c r="K201" s="2"/>
      <c r="P201" s="2"/>
      <c r="U201" s="2"/>
      <c r="Z201" s="2"/>
      <c r="AE201" s="2"/>
      <c r="AI201" s="1"/>
    </row>
    <row r="202" spans="1:35" x14ac:dyDescent="0.25">
      <c r="A202" s="19"/>
      <c r="B202" s="19"/>
      <c r="C202" s="20"/>
      <c r="D202" s="20"/>
      <c r="K202" s="2"/>
      <c r="P202" s="2"/>
      <c r="U202" s="2"/>
      <c r="Z202" s="2"/>
      <c r="AE202" s="2"/>
      <c r="AI202" s="1"/>
    </row>
    <row r="203" spans="1:35" x14ac:dyDescent="0.25">
      <c r="A203" s="19"/>
      <c r="B203" s="19"/>
      <c r="C203" s="20"/>
      <c r="D203" s="20"/>
      <c r="K203" s="2"/>
      <c r="P203" s="2"/>
      <c r="U203" s="2"/>
      <c r="Z203" s="2"/>
      <c r="AE203" s="2"/>
      <c r="AI203" s="1"/>
    </row>
    <row r="204" spans="1:35" x14ac:dyDescent="0.25">
      <c r="A204" s="19"/>
      <c r="B204" s="19"/>
      <c r="C204" s="20"/>
      <c r="D204" s="20"/>
      <c r="K204" s="2"/>
      <c r="P204" s="2"/>
      <c r="U204" s="2"/>
      <c r="Z204" s="2"/>
      <c r="AE204" s="2"/>
      <c r="AI204" s="1"/>
    </row>
    <row r="205" spans="1:35" x14ac:dyDescent="0.25">
      <c r="A205" s="19"/>
      <c r="B205" s="19"/>
      <c r="C205" s="20"/>
      <c r="D205" s="20"/>
      <c r="K205" s="2"/>
      <c r="P205" s="2"/>
      <c r="U205" s="2"/>
      <c r="Z205" s="2"/>
      <c r="AE205" s="2"/>
      <c r="AI205" s="1"/>
    </row>
    <row r="206" spans="1:35" x14ac:dyDescent="0.25">
      <c r="A206" s="19"/>
      <c r="B206" s="19"/>
      <c r="C206" s="20"/>
      <c r="D206" s="20"/>
      <c r="K206" s="2"/>
      <c r="P206" s="2"/>
      <c r="U206" s="2"/>
      <c r="Z206" s="2"/>
      <c r="AE206" s="2"/>
      <c r="AI206" s="1"/>
    </row>
    <row r="207" spans="1:35" x14ac:dyDescent="0.25">
      <c r="A207" s="19"/>
      <c r="B207" s="19"/>
      <c r="C207" s="20"/>
      <c r="D207" s="20"/>
      <c r="K207" s="2"/>
      <c r="P207" s="2"/>
      <c r="U207" s="2"/>
      <c r="Z207" s="2"/>
      <c r="AE207" s="2"/>
      <c r="AI207" s="1"/>
    </row>
    <row r="208" spans="1:35" x14ac:dyDescent="0.25">
      <c r="A208" s="19"/>
      <c r="B208" s="19"/>
      <c r="C208" s="20"/>
      <c r="D208" s="20"/>
      <c r="K208" s="2"/>
      <c r="P208" s="2"/>
      <c r="U208" s="2"/>
      <c r="Z208" s="2"/>
      <c r="AE208" s="2"/>
      <c r="AI208" s="1"/>
    </row>
    <row r="209" spans="1:35" x14ac:dyDescent="0.25">
      <c r="A209" s="19"/>
      <c r="B209" s="19"/>
      <c r="C209" s="20"/>
      <c r="D209" s="20"/>
      <c r="K209" s="2"/>
      <c r="P209" s="2"/>
      <c r="U209" s="2"/>
      <c r="Z209" s="2"/>
      <c r="AE209" s="2"/>
      <c r="AI209" s="1"/>
    </row>
    <row r="210" spans="1:35" x14ac:dyDescent="0.25">
      <c r="A210" s="19"/>
      <c r="B210" s="19"/>
      <c r="C210" s="20"/>
      <c r="D210" s="20"/>
      <c r="K210" s="2"/>
      <c r="P210" s="2"/>
      <c r="U210" s="2"/>
      <c r="Z210" s="2"/>
      <c r="AE210" s="2"/>
      <c r="AI210" s="1"/>
    </row>
    <row r="211" spans="1:35" x14ac:dyDescent="0.25">
      <c r="A211" s="19"/>
      <c r="B211" s="19"/>
      <c r="C211" s="20"/>
      <c r="D211" s="20"/>
      <c r="K211" s="2"/>
      <c r="P211" s="2"/>
      <c r="U211" s="2"/>
      <c r="Z211" s="2"/>
      <c r="AE211" s="2"/>
      <c r="AI211" s="1"/>
    </row>
    <row r="212" spans="1:35" x14ac:dyDescent="0.25">
      <c r="A212" s="19"/>
      <c r="B212" s="19"/>
      <c r="C212" s="20"/>
      <c r="D212" s="20"/>
      <c r="K212" s="2"/>
      <c r="P212" s="2"/>
      <c r="U212" s="2"/>
      <c r="Z212" s="2"/>
      <c r="AE212" s="2"/>
      <c r="AI212" s="1"/>
    </row>
    <row r="213" spans="1:35" x14ac:dyDescent="0.25">
      <c r="A213" s="19"/>
      <c r="B213" s="19"/>
      <c r="C213" s="20"/>
      <c r="D213" s="20"/>
      <c r="K213" s="2"/>
      <c r="P213" s="2"/>
      <c r="U213" s="2"/>
      <c r="Z213" s="2"/>
      <c r="AE213" s="2"/>
      <c r="AI213" s="1"/>
    </row>
    <row r="214" spans="1:35" x14ac:dyDescent="0.25">
      <c r="A214" s="19"/>
      <c r="B214" s="19"/>
      <c r="C214" s="20"/>
      <c r="D214" s="20"/>
      <c r="K214" s="2"/>
      <c r="P214" s="2"/>
      <c r="U214" s="2"/>
      <c r="Z214" s="2"/>
      <c r="AE214" s="2"/>
      <c r="AI214" s="1"/>
    </row>
    <row r="215" spans="1:35" x14ac:dyDescent="0.25">
      <c r="A215" s="19"/>
      <c r="B215" s="19"/>
      <c r="C215" s="20"/>
      <c r="D215" s="20"/>
      <c r="K215" s="2"/>
      <c r="P215" s="2"/>
      <c r="U215" s="2"/>
      <c r="Z215" s="2"/>
      <c r="AE215" s="2"/>
      <c r="AI215" s="1"/>
    </row>
    <row r="216" spans="1:35" x14ac:dyDescent="0.25">
      <c r="A216" s="19"/>
      <c r="B216" s="19"/>
      <c r="C216" s="20"/>
      <c r="D216" s="20"/>
      <c r="K216" s="2"/>
      <c r="P216" s="2"/>
      <c r="U216" s="2"/>
      <c r="Z216" s="2"/>
      <c r="AE216" s="2"/>
      <c r="AI216" s="1"/>
    </row>
    <row r="217" spans="1:35" x14ac:dyDescent="0.25">
      <c r="A217" s="19"/>
      <c r="B217" s="19"/>
      <c r="C217" s="20"/>
      <c r="D217" s="20"/>
      <c r="K217" s="2"/>
      <c r="P217" s="2"/>
      <c r="U217" s="2"/>
      <c r="Z217" s="2"/>
      <c r="AE217" s="2"/>
      <c r="AI217" s="1"/>
    </row>
    <row r="218" spans="1:35" x14ac:dyDescent="0.25">
      <c r="A218" s="19"/>
      <c r="B218" s="19"/>
      <c r="C218" s="20"/>
      <c r="D218" s="20"/>
      <c r="K218" s="2"/>
      <c r="P218" s="2"/>
      <c r="U218" s="2"/>
      <c r="Z218" s="2"/>
      <c r="AE218" s="2"/>
      <c r="AI218" s="1"/>
    </row>
    <row r="219" spans="1:35" x14ac:dyDescent="0.25">
      <c r="A219" s="19"/>
      <c r="B219" s="19"/>
      <c r="C219" s="20"/>
      <c r="D219" s="20"/>
      <c r="K219" s="2"/>
      <c r="P219" s="2"/>
      <c r="U219" s="2"/>
      <c r="Z219" s="2"/>
      <c r="AE219" s="2"/>
      <c r="AI219" s="1"/>
    </row>
    <row r="220" spans="1:35" x14ac:dyDescent="0.25">
      <c r="A220" s="19"/>
      <c r="B220" s="19"/>
      <c r="C220" s="20"/>
      <c r="D220" s="20"/>
      <c r="K220" s="2"/>
      <c r="P220" s="2"/>
      <c r="U220" s="2"/>
      <c r="Z220" s="2"/>
      <c r="AE220" s="2"/>
      <c r="AI220" s="1"/>
    </row>
    <row r="221" spans="1:35" x14ac:dyDescent="0.25">
      <c r="A221" s="19"/>
      <c r="B221" s="19"/>
      <c r="C221" s="20"/>
      <c r="D221" s="20"/>
      <c r="K221" s="2"/>
      <c r="P221" s="2"/>
      <c r="U221" s="2"/>
      <c r="Z221" s="2"/>
      <c r="AE221" s="2"/>
      <c r="AI221" s="1"/>
    </row>
    <row r="222" spans="1:35" x14ac:dyDescent="0.25">
      <c r="A222" s="19"/>
      <c r="B222" s="19"/>
      <c r="C222" s="20"/>
      <c r="D222" s="20"/>
      <c r="K222" s="2"/>
      <c r="P222" s="2"/>
      <c r="U222" s="2"/>
      <c r="Z222" s="2"/>
      <c r="AE222" s="2"/>
      <c r="AI222" s="1"/>
    </row>
    <row r="223" spans="1:35" x14ac:dyDescent="0.25">
      <c r="A223" s="19"/>
      <c r="B223" s="19"/>
      <c r="C223" s="20"/>
      <c r="D223" s="20"/>
      <c r="K223" s="2"/>
      <c r="P223" s="2"/>
      <c r="U223" s="2"/>
      <c r="Z223" s="2"/>
      <c r="AE223" s="2"/>
      <c r="AI223" s="1"/>
    </row>
    <row r="224" spans="1:35" x14ac:dyDescent="0.25">
      <c r="A224" s="19"/>
      <c r="B224" s="19"/>
      <c r="C224" s="20"/>
      <c r="D224" s="20"/>
      <c r="K224" s="2"/>
      <c r="P224" s="2"/>
      <c r="U224" s="2"/>
      <c r="Z224" s="2"/>
      <c r="AE224" s="2"/>
      <c r="AI224" s="1"/>
    </row>
    <row r="225" spans="1:35" x14ac:dyDescent="0.25">
      <c r="A225" s="19"/>
      <c r="B225" s="19"/>
      <c r="C225" s="20"/>
      <c r="D225" s="20"/>
      <c r="K225" s="2"/>
      <c r="P225" s="2"/>
      <c r="U225" s="2"/>
      <c r="Z225" s="2"/>
      <c r="AE225" s="2"/>
      <c r="AI225" s="1"/>
    </row>
    <row r="226" spans="1:35" x14ac:dyDescent="0.25">
      <c r="A226" s="19"/>
      <c r="B226" s="19"/>
      <c r="C226" s="20"/>
      <c r="D226" s="20"/>
      <c r="K226" s="2"/>
      <c r="P226" s="2"/>
      <c r="U226" s="2"/>
      <c r="Z226" s="2"/>
      <c r="AE226" s="2"/>
      <c r="AI226" s="1"/>
    </row>
    <row r="227" spans="1:35" x14ac:dyDescent="0.25">
      <c r="A227" s="19"/>
      <c r="B227" s="19"/>
      <c r="C227" s="20"/>
      <c r="D227" s="20"/>
      <c r="K227" s="2"/>
      <c r="P227" s="2"/>
      <c r="U227" s="2"/>
      <c r="Z227" s="2"/>
      <c r="AE227" s="2"/>
      <c r="AI227" s="1"/>
    </row>
    <row r="228" spans="1:35" x14ac:dyDescent="0.25">
      <c r="A228" s="19"/>
      <c r="B228" s="19"/>
      <c r="C228" s="20"/>
      <c r="D228" s="20"/>
      <c r="K228" s="2"/>
      <c r="P228" s="2"/>
      <c r="U228" s="2"/>
      <c r="Z228" s="2"/>
      <c r="AE228" s="2"/>
      <c r="AI228" s="1"/>
    </row>
    <row r="229" spans="1:35" x14ac:dyDescent="0.25">
      <c r="A229" s="19"/>
      <c r="B229" s="19"/>
      <c r="C229" s="20"/>
      <c r="D229" s="20"/>
      <c r="K229" s="2"/>
      <c r="P229" s="2"/>
      <c r="U229" s="2"/>
      <c r="Z229" s="2"/>
      <c r="AE229" s="2"/>
      <c r="AI229" s="1"/>
    </row>
    <row r="230" spans="1:35" x14ac:dyDescent="0.25">
      <c r="A230" s="19"/>
      <c r="B230" s="19"/>
      <c r="C230" s="20"/>
      <c r="D230" s="20"/>
      <c r="K230" s="2"/>
      <c r="P230" s="2"/>
      <c r="U230" s="2"/>
      <c r="Z230" s="2"/>
      <c r="AE230" s="2"/>
      <c r="AI230" s="1"/>
    </row>
    <row r="231" spans="1:35" x14ac:dyDescent="0.25">
      <c r="A231" s="19"/>
      <c r="B231" s="19"/>
      <c r="C231" s="20"/>
      <c r="D231" s="20"/>
      <c r="K231" s="2"/>
      <c r="P231" s="2"/>
      <c r="U231" s="2"/>
      <c r="Z231" s="2"/>
      <c r="AE231" s="2"/>
      <c r="AI231" s="1"/>
    </row>
    <row r="232" spans="1:35" x14ac:dyDescent="0.25">
      <c r="A232" s="19"/>
      <c r="B232" s="19"/>
      <c r="C232" s="20"/>
      <c r="D232" s="20"/>
      <c r="K232" s="2"/>
      <c r="P232" s="2"/>
      <c r="U232" s="2"/>
      <c r="Z232" s="2"/>
      <c r="AE232" s="2"/>
      <c r="AI232" s="1"/>
    </row>
    <row r="233" spans="1:35" x14ac:dyDescent="0.25">
      <c r="A233" s="19"/>
      <c r="B233" s="19"/>
      <c r="C233" s="20"/>
      <c r="D233" s="20"/>
      <c r="K233" s="2"/>
      <c r="P233" s="2"/>
      <c r="U233" s="2"/>
      <c r="Z233" s="2"/>
      <c r="AE233" s="2"/>
      <c r="AI233" s="1"/>
    </row>
    <row r="234" spans="1:35" x14ac:dyDescent="0.25">
      <c r="A234" s="19"/>
      <c r="B234" s="19"/>
      <c r="C234" s="20"/>
      <c r="D234" s="20"/>
      <c r="K234" s="2"/>
      <c r="P234" s="2"/>
      <c r="U234" s="2"/>
      <c r="Z234" s="2"/>
      <c r="AE234" s="2"/>
      <c r="AI234" s="1"/>
    </row>
    <row r="235" spans="1:35" x14ac:dyDescent="0.25">
      <c r="A235" s="19"/>
      <c r="B235" s="19"/>
      <c r="C235" s="20"/>
      <c r="D235" s="20"/>
      <c r="K235" s="2"/>
      <c r="P235" s="2"/>
      <c r="U235" s="2"/>
      <c r="Z235" s="2"/>
      <c r="AE235" s="2"/>
      <c r="AI235" s="1"/>
    </row>
    <row r="236" spans="1:35" x14ac:dyDescent="0.25">
      <c r="A236" s="19"/>
      <c r="B236" s="19"/>
      <c r="C236" s="20"/>
      <c r="D236" s="20"/>
      <c r="K236" s="2"/>
      <c r="P236" s="2"/>
      <c r="U236" s="2"/>
      <c r="Z236" s="2"/>
      <c r="AE236" s="2"/>
      <c r="AI236" s="1"/>
    </row>
    <row r="237" spans="1:35" x14ac:dyDescent="0.25">
      <c r="A237" s="19"/>
      <c r="B237" s="19"/>
      <c r="C237" s="20"/>
      <c r="D237" s="20"/>
      <c r="K237" s="2"/>
      <c r="P237" s="2"/>
      <c r="U237" s="2"/>
      <c r="Z237" s="2"/>
      <c r="AE237" s="2"/>
      <c r="AI237" s="1"/>
    </row>
    <row r="238" spans="1:35" x14ac:dyDescent="0.25">
      <c r="A238" s="19"/>
      <c r="B238" s="19"/>
      <c r="C238" s="20"/>
      <c r="D238" s="20"/>
      <c r="K238" s="2"/>
      <c r="P238" s="2"/>
      <c r="U238" s="2"/>
      <c r="Z238" s="2"/>
      <c r="AE238" s="2"/>
      <c r="AI238" s="1"/>
    </row>
    <row r="239" spans="1:35" x14ac:dyDescent="0.25">
      <c r="A239" s="19"/>
      <c r="B239" s="19"/>
      <c r="C239" s="20"/>
      <c r="D239" s="20"/>
      <c r="K239" s="2"/>
      <c r="P239" s="2"/>
      <c r="U239" s="2"/>
      <c r="Z239" s="2"/>
      <c r="AE239" s="2"/>
      <c r="AI239" s="1"/>
    </row>
    <row r="240" spans="1:35" x14ac:dyDescent="0.25">
      <c r="A240" s="19"/>
      <c r="B240" s="19"/>
      <c r="C240" s="20"/>
      <c r="D240" s="20"/>
      <c r="K240" s="2"/>
      <c r="P240" s="2"/>
      <c r="U240" s="2"/>
      <c r="Z240" s="2"/>
      <c r="AE240" s="2"/>
      <c r="AI240" s="1"/>
    </row>
    <row r="241" spans="1:35" x14ac:dyDescent="0.25">
      <c r="A241" s="19"/>
      <c r="B241" s="19"/>
      <c r="C241" s="20"/>
      <c r="D241" s="20"/>
      <c r="K241" s="2"/>
      <c r="P241" s="2"/>
      <c r="U241" s="2"/>
      <c r="Z241" s="2"/>
      <c r="AE241" s="2"/>
      <c r="AI241" s="1"/>
    </row>
    <row r="242" spans="1:35" x14ac:dyDescent="0.25">
      <c r="A242" s="19"/>
      <c r="B242" s="19"/>
      <c r="C242" s="20"/>
      <c r="D242" s="20"/>
      <c r="K242" s="2"/>
      <c r="P242" s="2"/>
      <c r="U242" s="2"/>
      <c r="Z242" s="2"/>
      <c r="AE242" s="2"/>
      <c r="AI242" s="1"/>
    </row>
    <row r="243" spans="1:35" x14ac:dyDescent="0.25">
      <c r="A243" s="19"/>
      <c r="B243" s="19"/>
      <c r="C243" s="20"/>
      <c r="D243" s="20"/>
      <c r="K243" s="2"/>
      <c r="P243" s="2"/>
      <c r="U243" s="2"/>
      <c r="Z243" s="2"/>
      <c r="AE243" s="2"/>
      <c r="AI243" s="1"/>
    </row>
    <row r="244" spans="1:35" x14ac:dyDescent="0.25">
      <c r="A244" s="19"/>
      <c r="B244" s="19"/>
      <c r="C244" s="20"/>
      <c r="D244" s="20"/>
      <c r="K244" s="2"/>
      <c r="P244" s="2"/>
      <c r="U244" s="2"/>
      <c r="Z244" s="2"/>
      <c r="AE244" s="2"/>
      <c r="AI244" s="1"/>
    </row>
    <row r="245" spans="1:35" x14ac:dyDescent="0.25">
      <c r="A245" s="19"/>
      <c r="B245" s="19"/>
      <c r="C245" s="20"/>
      <c r="D245" s="20"/>
      <c r="K245" s="2"/>
      <c r="P245" s="2"/>
      <c r="U245" s="2"/>
      <c r="Z245" s="2"/>
      <c r="AE245" s="2"/>
      <c r="AI245" s="1"/>
    </row>
    <row r="246" spans="1:35" x14ac:dyDescent="0.25">
      <c r="A246" s="19"/>
      <c r="B246" s="19"/>
      <c r="C246" s="20"/>
      <c r="D246" s="20"/>
      <c r="K246" s="2"/>
      <c r="P246" s="2"/>
      <c r="U246" s="2"/>
      <c r="Z246" s="2"/>
      <c r="AE246" s="2"/>
      <c r="AI246" s="1"/>
    </row>
    <row r="247" spans="1:35" x14ac:dyDescent="0.25">
      <c r="A247" s="19"/>
      <c r="B247" s="19"/>
      <c r="C247" s="20"/>
      <c r="D247" s="20"/>
      <c r="K247" s="2"/>
      <c r="P247" s="2"/>
      <c r="U247" s="2"/>
      <c r="Z247" s="2"/>
      <c r="AE247" s="2"/>
      <c r="AI247" s="1"/>
    </row>
    <row r="248" spans="1:35" x14ac:dyDescent="0.25">
      <c r="A248" s="19"/>
      <c r="B248" s="19"/>
      <c r="C248" s="20"/>
      <c r="D248" s="20"/>
      <c r="K248" s="2"/>
      <c r="P248" s="2"/>
      <c r="U248" s="2"/>
      <c r="Z248" s="2"/>
      <c r="AE248" s="2"/>
      <c r="AI248" s="1"/>
    </row>
    <row r="249" spans="1:35" x14ac:dyDescent="0.25">
      <c r="A249" s="19"/>
      <c r="B249" s="19"/>
      <c r="C249" s="20"/>
      <c r="D249" s="20"/>
      <c r="K249" s="2"/>
      <c r="P249" s="2"/>
      <c r="U249" s="2"/>
      <c r="Z249" s="2"/>
      <c r="AE249" s="2"/>
      <c r="AI249" s="1"/>
    </row>
    <row r="250" spans="1:35" x14ac:dyDescent="0.25">
      <c r="A250" s="19"/>
      <c r="B250" s="19"/>
      <c r="C250" s="20"/>
      <c r="D250" s="20"/>
      <c r="K250" s="2"/>
      <c r="P250" s="2"/>
      <c r="U250" s="2"/>
      <c r="Z250" s="2"/>
      <c r="AE250" s="2"/>
      <c r="AI250" s="1"/>
    </row>
    <row r="251" spans="1:35" x14ac:dyDescent="0.25">
      <c r="A251" s="19"/>
      <c r="B251" s="19"/>
      <c r="C251" s="20"/>
      <c r="D251" s="20"/>
      <c r="K251" s="2"/>
      <c r="P251" s="2"/>
      <c r="U251" s="2"/>
      <c r="Z251" s="2"/>
      <c r="AE251" s="2"/>
      <c r="AI251" s="1"/>
    </row>
    <row r="252" spans="1:35" x14ac:dyDescent="0.25">
      <c r="A252" s="19"/>
      <c r="B252" s="19"/>
      <c r="C252" s="20"/>
      <c r="D252" s="20"/>
      <c r="K252" s="2"/>
      <c r="P252" s="2"/>
      <c r="U252" s="2"/>
      <c r="Z252" s="2"/>
      <c r="AE252" s="2"/>
      <c r="AI252" s="1"/>
    </row>
    <row r="253" spans="1:35" x14ac:dyDescent="0.25">
      <c r="A253" s="19"/>
      <c r="B253" s="19"/>
      <c r="C253" s="20"/>
      <c r="D253" s="20"/>
      <c r="K253" s="2"/>
      <c r="P253" s="2"/>
      <c r="U253" s="2"/>
      <c r="Z253" s="2"/>
      <c r="AE253" s="2"/>
      <c r="AI253" s="1"/>
    </row>
    <row r="254" spans="1:35" x14ac:dyDescent="0.25">
      <c r="A254" s="19"/>
      <c r="B254" s="19"/>
      <c r="C254" s="20"/>
      <c r="D254" s="20"/>
      <c r="K254" s="2"/>
      <c r="P254" s="2"/>
      <c r="U254" s="2"/>
      <c r="Z254" s="2"/>
      <c r="AE254" s="2"/>
      <c r="AI254" s="1"/>
    </row>
    <row r="255" spans="1:35" x14ac:dyDescent="0.25">
      <c r="A255" s="19"/>
      <c r="B255" s="19"/>
      <c r="C255" s="20"/>
      <c r="D255" s="20"/>
      <c r="K255" s="2"/>
      <c r="P255" s="2"/>
      <c r="U255" s="2"/>
      <c r="Z255" s="2"/>
      <c r="AE255" s="2"/>
      <c r="AI255" s="1"/>
    </row>
    <row r="256" spans="1:35" x14ac:dyDescent="0.25">
      <c r="A256" s="19"/>
      <c r="B256" s="19"/>
      <c r="C256" s="20"/>
      <c r="D256" s="20"/>
      <c r="K256" s="2"/>
      <c r="P256" s="2"/>
      <c r="U256" s="2"/>
      <c r="Z256" s="2"/>
      <c r="AE256" s="2"/>
      <c r="AI256" s="1"/>
    </row>
    <row r="257" spans="1:35" x14ac:dyDescent="0.25">
      <c r="A257" s="19"/>
      <c r="B257" s="19"/>
      <c r="C257" s="20"/>
      <c r="D257" s="20"/>
      <c r="K257" s="2"/>
      <c r="P257" s="2"/>
      <c r="U257" s="2"/>
      <c r="Z257" s="2"/>
      <c r="AE257" s="2"/>
      <c r="AI257" s="1"/>
    </row>
    <row r="258" spans="1:35" x14ac:dyDescent="0.25">
      <c r="A258" s="19"/>
      <c r="B258" s="19"/>
      <c r="C258" s="20"/>
      <c r="D258" s="20"/>
      <c r="K258" s="2"/>
      <c r="P258" s="2"/>
      <c r="U258" s="2"/>
      <c r="Z258" s="2"/>
      <c r="AE258" s="2"/>
      <c r="AI258" s="1"/>
    </row>
    <row r="259" spans="1:35" x14ac:dyDescent="0.25">
      <c r="A259" s="19"/>
      <c r="B259" s="19"/>
      <c r="C259" s="20"/>
      <c r="D259" s="20"/>
      <c r="K259" s="2"/>
      <c r="P259" s="2"/>
      <c r="U259" s="2"/>
      <c r="Z259" s="2"/>
      <c r="AE259" s="2"/>
      <c r="AI259" s="1"/>
    </row>
    <row r="260" spans="1:35" x14ac:dyDescent="0.25">
      <c r="A260" s="19"/>
      <c r="B260" s="19"/>
      <c r="C260" s="20"/>
      <c r="D260" s="20"/>
      <c r="K260" s="2"/>
      <c r="P260" s="2"/>
      <c r="U260" s="2"/>
      <c r="Z260" s="2"/>
      <c r="AE260" s="2"/>
      <c r="AI260" s="1"/>
    </row>
    <row r="261" spans="1:35" x14ac:dyDescent="0.25">
      <c r="A261" s="19"/>
      <c r="B261" s="19"/>
      <c r="C261" s="20"/>
      <c r="D261" s="20"/>
      <c r="K261" s="2"/>
      <c r="P261" s="2"/>
      <c r="U261" s="2"/>
      <c r="Z261" s="2"/>
      <c r="AE261" s="2"/>
      <c r="AI261" s="1"/>
    </row>
    <row r="262" spans="1:35" x14ac:dyDescent="0.25">
      <c r="A262" s="19"/>
      <c r="B262" s="19"/>
      <c r="C262" s="20"/>
      <c r="D262" s="20"/>
      <c r="K262" s="2"/>
      <c r="P262" s="2"/>
      <c r="U262" s="2"/>
      <c r="Z262" s="2"/>
      <c r="AE262" s="2"/>
      <c r="AI262" s="1"/>
    </row>
    <row r="263" spans="1:35" x14ac:dyDescent="0.25">
      <c r="A263" s="19"/>
      <c r="B263" s="19"/>
      <c r="C263" s="20"/>
      <c r="D263" s="20"/>
      <c r="K263" s="2"/>
      <c r="P263" s="2"/>
      <c r="U263" s="2"/>
      <c r="Z263" s="2"/>
      <c r="AE263" s="2"/>
      <c r="AI263" s="1"/>
    </row>
    <row r="264" spans="1:35" x14ac:dyDescent="0.25">
      <c r="A264" s="19"/>
      <c r="B264" s="19"/>
      <c r="C264" s="20"/>
      <c r="D264" s="20"/>
      <c r="K264" s="2"/>
      <c r="P264" s="2"/>
      <c r="U264" s="2"/>
      <c r="Z264" s="2"/>
      <c r="AE264" s="2"/>
      <c r="AI264" s="1"/>
    </row>
    <row r="265" spans="1:35" x14ac:dyDescent="0.25">
      <c r="A265" s="19"/>
      <c r="B265" s="19"/>
      <c r="C265" s="20"/>
      <c r="D265" s="20"/>
      <c r="K265" s="2"/>
      <c r="P265" s="2"/>
      <c r="U265" s="2"/>
      <c r="Z265" s="2"/>
      <c r="AE265" s="2"/>
      <c r="AI265" s="1"/>
    </row>
    <row r="266" spans="1:35" x14ac:dyDescent="0.25">
      <c r="A266" s="19"/>
      <c r="B266" s="19"/>
      <c r="C266" s="20"/>
      <c r="D266" s="20"/>
      <c r="K266" s="2"/>
      <c r="P266" s="2"/>
      <c r="U266" s="2"/>
      <c r="Z266" s="2"/>
      <c r="AE266" s="2"/>
      <c r="AI266" s="1"/>
    </row>
    <row r="267" spans="1:35" x14ac:dyDescent="0.25">
      <c r="A267" s="19"/>
      <c r="B267" s="19"/>
      <c r="C267" s="20"/>
      <c r="D267" s="20"/>
      <c r="K267" s="2"/>
      <c r="P267" s="2"/>
      <c r="U267" s="2"/>
      <c r="Z267" s="2"/>
      <c r="AE267" s="2"/>
      <c r="AI267" s="1"/>
    </row>
    <row r="268" spans="1:35" x14ac:dyDescent="0.25">
      <c r="A268" s="19"/>
      <c r="B268" s="19"/>
      <c r="C268" s="20"/>
      <c r="D268" s="20"/>
      <c r="K268" s="2"/>
      <c r="P268" s="2"/>
      <c r="U268" s="2"/>
      <c r="Z268" s="2"/>
      <c r="AE268" s="2"/>
      <c r="AI268" s="1"/>
    </row>
    <row r="269" spans="1:35" x14ac:dyDescent="0.25">
      <c r="A269" s="19"/>
      <c r="B269" s="19"/>
      <c r="C269" s="20"/>
      <c r="D269" s="20"/>
      <c r="K269" s="2"/>
      <c r="P269" s="2"/>
      <c r="U269" s="2"/>
      <c r="Z269" s="2"/>
      <c r="AE269" s="2"/>
      <c r="AI269" s="1"/>
    </row>
    <row r="270" spans="1:35" x14ac:dyDescent="0.25">
      <c r="A270" s="19"/>
      <c r="B270" s="19"/>
      <c r="C270" s="20"/>
      <c r="D270" s="20"/>
      <c r="K270" s="2"/>
      <c r="P270" s="2"/>
      <c r="U270" s="2"/>
      <c r="Z270" s="2"/>
      <c r="AE270" s="2"/>
      <c r="AI270" s="1"/>
    </row>
    <row r="271" spans="1:35" x14ac:dyDescent="0.25">
      <c r="A271" s="19"/>
      <c r="B271" s="19"/>
      <c r="C271" s="20"/>
      <c r="D271" s="20"/>
      <c r="K271" s="2"/>
      <c r="P271" s="2"/>
      <c r="U271" s="2"/>
      <c r="Z271" s="2"/>
      <c r="AE271" s="2"/>
      <c r="AI271" s="1"/>
    </row>
    <row r="272" spans="1:35" x14ac:dyDescent="0.25">
      <c r="A272" s="19"/>
      <c r="B272" s="19"/>
      <c r="C272" s="20"/>
      <c r="D272" s="20"/>
      <c r="K272" s="2"/>
      <c r="P272" s="2"/>
      <c r="U272" s="2"/>
      <c r="Z272" s="2"/>
      <c r="AE272" s="2"/>
      <c r="AI272" s="1"/>
    </row>
    <row r="273" spans="1:35" x14ac:dyDescent="0.25">
      <c r="A273" s="19"/>
      <c r="B273" s="19"/>
      <c r="C273" s="20"/>
      <c r="D273" s="20"/>
      <c r="K273" s="2"/>
      <c r="P273" s="2"/>
      <c r="U273" s="2"/>
      <c r="Z273" s="2"/>
      <c r="AE273" s="2"/>
      <c r="AI273" s="1"/>
    </row>
    <row r="274" spans="1:35" x14ac:dyDescent="0.25">
      <c r="A274" s="19"/>
      <c r="B274" s="19"/>
      <c r="C274" s="20"/>
      <c r="D274" s="20"/>
      <c r="K274" s="2"/>
      <c r="P274" s="2"/>
      <c r="U274" s="2"/>
      <c r="Z274" s="2"/>
      <c r="AE274" s="2"/>
      <c r="AI274" s="1"/>
    </row>
    <row r="275" spans="1:35" x14ac:dyDescent="0.25">
      <c r="A275" s="19"/>
      <c r="B275" s="19"/>
      <c r="C275" s="20"/>
      <c r="D275" s="20"/>
      <c r="K275" s="2"/>
      <c r="P275" s="2"/>
      <c r="U275" s="2"/>
      <c r="Z275" s="2"/>
      <c r="AE275" s="2"/>
      <c r="AI275" s="1"/>
    </row>
    <row r="276" spans="1:35" x14ac:dyDescent="0.25">
      <c r="A276" s="19"/>
      <c r="B276" s="19"/>
      <c r="C276" s="20"/>
      <c r="D276" s="20"/>
      <c r="K276" s="2"/>
      <c r="P276" s="2"/>
      <c r="U276" s="2"/>
      <c r="Z276" s="2"/>
      <c r="AE276" s="2"/>
      <c r="AI276" s="1"/>
    </row>
    <row r="277" spans="1:35" x14ac:dyDescent="0.25">
      <c r="A277" s="19"/>
      <c r="B277" s="19"/>
      <c r="C277" s="20"/>
      <c r="D277" s="20"/>
      <c r="K277" s="2"/>
      <c r="P277" s="2"/>
      <c r="U277" s="2"/>
      <c r="Z277" s="2"/>
      <c r="AE277" s="2"/>
      <c r="AI277" s="1"/>
    </row>
    <row r="278" spans="1:35" x14ac:dyDescent="0.25">
      <c r="A278" s="19"/>
      <c r="B278" s="19"/>
      <c r="C278" s="20"/>
      <c r="D278" s="20"/>
      <c r="K278" s="2"/>
      <c r="P278" s="2"/>
      <c r="U278" s="2"/>
      <c r="Z278" s="2"/>
      <c r="AE278" s="2"/>
      <c r="AI278" s="1"/>
    </row>
    <row r="279" spans="1:35" x14ac:dyDescent="0.25">
      <c r="A279" s="19"/>
      <c r="B279" s="19"/>
      <c r="C279" s="20"/>
      <c r="D279" s="20"/>
      <c r="K279" s="2"/>
      <c r="P279" s="2"/>
      <c r="U279" s="2"/>
      <c r="Z279" s="2"/>
      <c r="AE279" s="2"/>
      <c r="AI279" s="1"/>
    </row>
    <row r="280" spans="1:35" x14ac:dyDescent="0.25">
      <c r="A280" s="19"/>
      <c r="B280" s="19"/>
      <c r="C280" s="20"/>
      <c r="D280" s="20"/>
      <c r="K280" s="2"/>
      <c r="P280" s="2"/>
      <c r="U280" s="2"/>
      <c r="Z280" s="2"/>
      <c r="AE280" s="2"/>
      <c r="AI280" s="1"/>
    </row>
    <row r="281" spans="1:35" x14ac:dyDescent="0.25">
      <c r="A281" s="19"/>
      <c r="B281" s="19"/>
      <c r="C281" s="20"/>
      <c r="D281" s="20"/>
      <c r="K281" s="2"/>
      <c r="P281" s="2"/>
      <c r="U281" s="2"/>
      <c r="Z281" s="2"/>
      <c r="AE281" s="2"/>
      <c r="AI281" s="1"/>
    </row>
    <row r="282" spans="1:35" x14ac:dyDescent="0.25">
      <c r="A282" s="19"/>
      <c r="B282" s="19"/>
      <c r="C282" s="20"/>
      <c r="D282" s="20"/>
      <c r="K282" s="2"/>
      <c r="P282" s="2"/>
      <c r="U282" s="2"/>
      <c r="Z282" s="2"/>
      <c r="AE282" s="2"/>
      <c r="AI282" s="1"/>
    </row>
    <row r="283" spans="1:35" x14ac:dyDescent="0.25">
      <c r="A283" s="19"/>
      <c r="B283" s="19"/>
      <c r="C283" s="20"/>
      <c r="D283" s="20"/>
      <c r="K283" s="2"/>
      <c r="P283" s="2"/>
      <c r="U283" s="2"/>
      <c r="Z283" s="2"/>
      <c r="AE283" s="2"/>
      <c r="AI283" s="1"/>
    </row>
    <row r="284" spans="1:35" x14ac:dyDescent="0.25">
      <c r="A284" s="19"/>
      <c r="B284" s="19"/>
      <c r="C284" s="20"/>
      <c r="D284" s="20"/>
      <c r="K284" s="2"/>
      <c r="P284" s="2"/>
      <c r="U284" s="2"/>
      <c r="Z284" s="2"/>
      <c r="AE284" s="2"/>
      <c r="AI284" s="1"/>
    </row>
    <row r="285" spans="1:35" x14ac:dyDescent="0.25">
      <c r="A285" s="19"/>
      <c r="B285" s="19"/>
      <c r="C285" s="20"/>
      <c r="D285" s="20"/>
      <c r="K285" s="2"/>
      <c r="P285" s="2"/>
      <c r="U285" s="2"/>
      <c r="Z285" s="2"/>
      <c r="AE285" s="2"/>
      <c r="AI285" s="1"/>
    </row>
    <row r="286" spans="1:35" x14ac:dyDescent="0.25">
      <c r="A286" s="19"/>
      <c r="B286" s="19"/>
      <c r="C286" s="20"/>
      <c r="D286" s="20"/>
      <c r="K286" s="2"/>
      <c r="P286" s="2"/>
      <c r="U286" s="2"/>
      <c r="Z286" s="2"/>
      <c r="AE286" s="2"/>
      <c r="AI286" s="1"/>
    </row>
    <row r="287" spans="1:35" x14ac:dyDescent="0.25">
      <c r="A287" s="19"/>
      <c r="B287" s="19"/>
      <c r="C287" s="20"/>
      <c r="D287" s="20"/>
      <c r="K287" s="2"/>
      <c r="P287" s="2"/>
      <c r="U287" s="2"/>
      <c r="Z287" s="2"/>
      <c r="AE287" s="2"/>
      <c r="AI287" s="1"/>
    </row>
    <row r="288" spans="1:35" x14ac:dyDescent="0.25">
      <c r="A288" s="19"/>
      <c r="B288" s="19"/>
      <c r="C288" s="20"/>
      <c r="D288" s="20"/>
      <c r="K288" s="2"/>
      <c r="P288" s="2"/>
      <c r="U288" s="2"/>
      <c r="Z288" s="2"/>
      <c r="AE288" s="2"/>
      <c r="AI288" s="1"/>
    </row>
    <row r="289" spans="1:35" x14ac:dyDescent="0.25">
      <c r="A289" s="19"/>
      <c r="B289" s="19"/>
      <c r="C289" s="20"/>
      <c r="D289" s="20"/>
      <c r="K289" s="2"/>
      <c r="P289" s="2"/>
      <c r="U289" s="2"/>
      <c r="Z289" s="2"/>
      <c r="AE289" s="2"/>
      <c r="AI289" s="1"/>
    </row>
    <row r="290" spans="1:35" x14ac:dyDescent="0.25">
      <c r="A290" s="19"/>
      <c r="B290" s="19"/>
      <c r="C290" s="20"/>
      <c r="D290" s="20"/>
      <c r="K290" s="2"/>
      <c r="P290" s="2"/>
      <c r="U290" s="2"/>
      <c r="Z290" s="2"/>
      <c r="AE290" s="2"/>
      <c r="AI290" s="1"/>
    </row>
    <row r="291" spans="1:35" x14ac:dyDescent="0.25">
      <c r="A291" s="19"/>
      <c r="B291" s="19"/>
      <c r="C291" s="20"/>
      <c r="D291" s="20"/>
      <c r="K291" s="2"/>
      <c r="P291" s="2"/>
      <c r="U291" s="2"/>
      <c r="Z291" s="2"/>
      <c r="AE291" s="2"/>
      <c r="AI291" s="1"/>
    </row>
    <row r="292" spans="1:35" x14ac:dyDescent="0.25">
      <c r="A292" s="19"/>
      <c r="B292" s="19"/>
      <c r="C292" s="20"/>
      <c r="D292" s="20"/>
      <c r="K292" s="2"/>
      <c r="P292" s="2"/>
      <c r="U292" s="2"/>
      <c r="Z292" s="2"/>
      <c r="AE292" s="2"/>
      <c r="AI292" s="1"/>
    </row>
    <row r="293" spans="1:35" x14ac:dyDescent="0.25">
      <c r="A293" s="19"/>
      <c r="B293" s="19"/>
      <c r="C293" s="20"/>
      <c r="D293" s="20"/>
      <c r="K293" s="2"/>
      <c r="P293" s="2"/>
      <c r="U293" s="2"/>
      <c r="Z293" s="2"/>
      <c r="AE293" s="2"/>
      <c r="AI293" s="1"/>
    </row>
    <row r="294" spans="1:35" x14ac:dyDescent="0.25">
      <c r="A294" s="19"/>
      <c r="B294" s="19"/>
      <c r="C294" s="20"/>
      <c r="D294" s="20"/>
      <c r="K294" s="2"/>
      <c r="P294" s="2"/>
      <c r="U294" s="2"/>
      <c r="Z294" s="2"/>
      <c r="AE294" s="2"/>
      <c r="AI294" s="1"/>
    </row>
    <row r="295" spans="1:35" x14ac:dyDescent="0.25">
      <c r="A295" s="19"/>
      <c r="B295" s="19"/>
      <c r="C295" s="20"/>
      <c r="D295" s="20"/>
      <c r="K295" s="2"/>
      <c r="P295" s="2"/>
      <c r="U295" s="2"/>
      <c r="Z295" s="2"/>
      <c r="AE295" s="2"/>
      <c r="AI295" s="1"/>
    </row>
    <row r="296" spans="1:35" x14ac:dyDescent="0.25">
      <c r="A296" s="19"/>
      <c r="B296" s="19"/>
      <c r="C296" s="20"/>
      <c r="D296" s="20"/>
      <c r="K296" s="2"/>
      <c r="P296" s="2"/>
      <c r="U296" s="2"/>
      <c r="Z296" s="2"/>
      <c r="AE296" s="2"/>
      <c r="AI296" s="1"/>
    </row>
    <row r="297" spans="1:35" x14ac:dyDescent="0.25">
      <c r="A297" s="19"/>
      <c r="B297" s="19"/>
      <c r="C297" s="20"/>
      <c r="D297" s="20"/>
      <c r="K297" s="2"/>
      <c r="P297" s="2"/>
      <c r="U297" s="2"/>
      <c r="Z297" s="2"/>
      <c r="AE297" s="2"/>
      <c r="AI297" s="1"/>
    </row>
    <row r="298" spans="1:35" x14ac:dyDescent="0.25">
      <c r="A298" s="19"/>
      <c r="B298" s="19"/>
      <c r="C298" s="20"/>
      <c r="D298" s="20"/>
      <c r="K298" s="2"/>
      <c r="P298" s="2"/>
      <c r="U298" s="2"/>
      <c r="Z298" s="2"/>
      <c r="AE298" s="2"/>
      <c r="AI298" s="1"/>
    </row>
    <row r="299" spans="1:35" x14ac:dyDescent="0.25">
      <c r="A299" s="19"/>
      <c r="B299" s="19"/>
      <c r="C299" s="20"/>
      <c r="D299" s="20"/>
      <c r="K299" s="2"/>
      <c r="P299" s="2"/>
      <c r="U299" s="2"/>
      <c r="Z299" s="2"/>
      <c r="AE299" s="2"/>
      <c r="AI299" s="1"/>
    </row>
    <row r="300" spans="1:35" x14ac:dyDescent="0.25">
      <c r="A300" s="19"/>
      <c r="B300" s="19"/>
      <c r="C300" s="20"/>
      <c r="D300" s="20"/>
      <c r="K300" s="2"/>
      <c r="P300" s="2"/>
      <c r="U300" s="2"/>
      <c r="Z300" s="2"/>
      <c r="AE300" s="2"/>
      <c r="AI300" s="1"/>
    </row>
    <row r="301" spans="1:35" x14ac:dyDescent="0.25">
      <c r="A301" s="19"/>
      <c r="B301" s="19"/>
      <c r="C301" s="20"/>
      <c r="D301" s="20"/>
      <c r="K301" s="2"/>
      <c r="P301" s="2"/>
      <c r="U301" s="2"/>
      <c r="Z301" s="2"/>
      <c r="AE301" s="2"/>
      <c r="AI301" s="1"/>
    </row>
    <row r="302" spans="1:35" x14ac:dyDescent="0.25">
      <c r="A302" s="19"/>
      <c r="B302" s="19"/>
      <c r="C302" s="20"/>
      <c r="D302" s="20"/>
      <c r="K302" s="2"/>
      <c r="P302" s="2"/>
      <c r="U302" s="2"/>
      <c r="Z302" s="2"/>
      <c r="AE302" s="2"/>
      <c r="AI302" s="1"/>
    </row>
    <row r="303" spans="1:35" x14ac:dyDescent="0.25">
      <c r="A303" s="19"/>
      <c r="B303" s="19"/>
      <c r="C303" s="20"/>
      <c r="D303" s="20"/>
      <c r="K303" s="2"/>
      <c r="P303" s="2"/>
      <c r="U303" s="2"/>
      <c r="Z303" s="2"/>
      <c r="AE303" s="2"/>
      <c r="AI303" s="1"/>
    </row>
    <row r="304" spans="1:35" x14ac:dyDescent="0.25">
      <c r="A304" s="19"/>
      <c r="B304" s="19"/>
      <c r="C304" s="20"/>
      <c r="D304" s="20"/>
      <c r="K304" s="2"/>
      <c r="P304" s="2"/>
      <c r="U304" s="2"/>
      <c r="Z304" s="2"/>
      <c r="AE304" s="2"/>
      <c r="AI304" s="1"/>
    </row>
    <row r="305" spans="1:35" x14ac:dyDescent="0.25">
      <c r="A305" s="19"/>
      <c r="B305" s="19"/>
      <c r="C305" s="20"/>
      <c r="D305" s="20"/>
      <c r="K305" s="2"/>
      <c r="P305" s="2"/>
      <c r="U305" s="2"/>
      <c r="Z305" s="2"/>
      <c r="AE305" s="2"/>
      <c r="AI305" s="1"/>
    </row>
    <row r="306" spans="1:35" x14ac:dyDescent="0.25">
      <c r="A306" s="19"/>
      <c r="B306" s="19"/>
      <c r="C306" s="20"/>
      <c r="D306" s="20"/>
      <c r="K306" s="2"/>
      <c r="P306" s="2"/>
      <c r="U306" s="2"/>
      <c r="Z306" s="2"/>
      <c r="AE306" s="2"/>
      <c r="AI306" s="1"/>
    </row>
    <row r="307" spans="1:35" x14ac:dyDescent="0.25">
      <c r="A307" s="19"/>
      <c r="B307" s="19"/>
      <c r="C307" s="20"/>
      <c r="D307" s="20"/>
      <c r="K307" s="2"/>
      <c r="P307" s="2"/>
      <c r="U307" s="2"/>
      <c r="Z307" s="2"/>
      <c r="AE307" s="2"/>
      <c r="AI307" s="1"/>
    </row>
    <row r="308" spans="1:35" x14ac:dyDescent="0.25">
      <c r="A308" s="19"/>
      <c r="B308" s="19"/>
      <c r="C308" s="20"/>
      <c r="D308" s="20"/>
      <c r="K308" s="2"/>
      <c r="P308" s="2"/>
      <c r="U308" s="2"/>
      <c r="Z308" s="2"/>
      <c r="AE308" s="2"/>
      <c r="AI308" s="1"/>
    </row>
    <row r="309" spans="1:35" x14ac:dyDescent="0.25">
      <c r="A309" s="19"/>
      <c r="B309" s="19"/>
      <c r="C309" s="20"/>
      <c r="D309" s="20"/>
      <c r="K309" s="2"/>
      <c r="P309" s="2"/>
      <c r="U309" s="2"/>
      <c r="Z309" s="2"/>
      <c r="AE309" s="2"/>
      <c r="AI309" s="1"/>
    </row>
    <row r="310" spans="1:35" x14ac:dyDescent="0.25">
      <c r="A310" s="19"/>
      <c r="B310" s="19"/>
      <c r="C310" s="20"/>
      <c r="D310" s="20"/>
      <c r="K310" s="2"/>
      <c r="P310" s="2"/>
      <c r="U310" s="2"/>
      <c r="Z310" s="2"/>
      <c r="AE310" s="2"/>
      <c r="AI310" s="1"/>
    </row>
    <row r="311" spans="1:35" x14ac:dyDescent="0.25">
      <c r="A311" s="19"/>
      <c r="B311" s="19"/>
      <c r="C311" s="20"/>
      <c r="D311" s="20"/>
      <c r="K311" s="2"/>
      <c r="P311" s="2"/>
      <c r="U311" s="2"/>
      <c r="Z311" s="2"/>
      <c r="AE311" s="2"/>
      <c r="AI311" s="1"/>
    </row>
    <row r="312" spans="1:35" x14ac:dyDescent="0.25">
      <c r="A312" s="19"/>
      <c r="B312" s="19"/>
      <c r="C312" s="20"/>
      <c r="D312" s="20"/>
      <c r="K312" s="2"/>
      <c r="P312" s="2"/>
      <c r="U312" s="2"/>
      <c r="Z312" s="2"/>
      <c r="AE312" s="2"/>
      <c r="AI312" s="1"/>
    </row>
    <row r="313" spans="1:35" x14ac:dyDescent="0.25">
      <c r="A313" s="19"/>
      <c r="B313" s="19"/>
      <c r="C313" s="20"/>
      <c r="D313" s="20"/>
      <c r="K313" s="2"/>
      <c r="P313" s="2"/>
      <c r="U313" s="2"/>
      <c r="Z313" s="2"/>
      <c r="AE313" s="2"/>
      <c r="AI313" s="1"/>
    </row>
    <row r="314" spans="1:35" x14ac:dyDescent="0.25">
      <c r="A314" s="19"/>
      <c r="B314" s="19"/>
      <c r="C314" s="20"/>
      <c r="D314" s="20"/>
      <c r="K314" s="2"/>
      <c r="P314" s="2"/>
      <c r="U314" s="2"/>
      <c r="Z314" s="2"/>
      <c r="AE314" s="2"/>
      <c r="AI314" s="1"/>
    </row>
    <row r="315" spans="1:35" x14ac:dyDescent="0.25">
      <c r="A315" s="19"/>
      <c r="B315" s="19"/>
      <c r="C315" s="20"/>
      <c r="D315" s="20"/>
      <c r="K315" s="2"/>
      <c r="P315" s="2"/>
      <c r="U315" s="2"/>
      <c r="Z315" s="2"/>
      <c r="AE315" s="2"/>
      <c r="AI315" s="1"/>
    </row>
    <row r="316" spans="1:35" x14ac:dyDescent="0.25">
      <c r="A316" s="19"/>
      <c r="B316" s="19"/>
      <c r="C316" s="20"/>
      <c r="D316" s="20"/>
      <c r="K316" s="2"/>
      <c r="P316" s="2"/>
      <c r="U316" s="2"/>
      <c r="Z316" s="2"/>
      <c r="AE316" s="2"/>
      <c r="AI316" s="1"/>
    </row>
    <row r="317" spans="1:35" x14ac:dyDescent="0.25">
      <c r="A317" s="19"/>
      <c r="B317" s="19"/>
      <c r="C317" s="20"/>
      <c r="D317" s="20"/>
      <c r="K317" s="2"/>
      <c r="P317" s="2"/>
      <c r="U317" s="2"/>
      <c r="Z317" s="2"/>
      <c r="AE317" s="2"/>
      <c r="AI317" s="1"/>
    </row>
    <row r="318" spans="1:35" x14ac:dyDescent="0.25">
      <c r="A318" s="19"/>
      <c r="B318" s="19"/>
      <c r="C318" s="20"/>
      <c r="D318" s="20"/>
      <c r="K318" s="2"/>
      <c r="P318" s="2"/>
      <c r="U318" s="2"/>
      <c r="Z318" s="2"/>
      <c r="AE318" s="2"/>
      <c r="AI318" s="1"/>
    </row>
    <row r="319" spans="1:35" x14ac:dyDescent="0.25">
      <c r="A319" s="19"/>
      <c r="B319" s="19"/>
      <c r="C319" s="20"/>
      <c r="D319" s="20"/>
      <c r="K319" s="2"/>
      <c r="P319" s="2"/>
      <c r="U319" s="2"/>
      <c r="Z319" s="2"/>
      <c r="AE319" s="2"/>
      <c r="AI319" s="1"/>
    </row>
    <row r="320" spans="1:35" x14ac:dyDescent="0.25">
      <c r="A320" s="19"/>
      <c r="B320" s="19"/>
      <c r="C320" s="20"/>
      <c r="D320" s="20"/>
      <c r="K320" s="2"/>
      <c r="P320" s="2"/>
      <c r="U320" s="2"/>
      <c r="Z320" s="2"/>
      <c r="AE320" s="2"/>
      <c r="AI320" s="1"/>
    </row>
    <row r="321" spans="1:35" x14ac:dyDescent="0.25">
      <c r="A321" s="19"/>
      <c r="B321" s="19"/>
      <c r="C321" s="20"/>
      <c r="D321" s="20"/>
      <c r="K321" s="2"/>
      <c r="P321" s="2"/>
      <c r="U321" s="2"/>
      <c r="Z321" s="2"/>
      <c r="AE321" s="2"/>
      <c r="AI321" s="1"/>
    </row>
    <row r="322" spans="1:35" x14ac:dyDescent="0.25">
      <c r="A322" s="19"/>
      <c r="B322" s="19"/>
      <c r="C322" s="20"/>
      <c r="D322" s="20"/>
      <c r="K322" s="2"/>
      <c r="P322" s="2"/>
      <c r="U322" s="2"/>
      <c r="Z322" s="2"/>
      <c r="AE322" s="2"/>
      <c r="AI322" s="1"/>
    </row>
    <row r="323" spans="1:35" x14ac:dyDescent="0.25">
      <c r="A323" s="19"/>
      <c r="B323" s="19"/>
      <c r="C323" s="20"/>
      <c r="D323" s="20"/>
      <c r="K323" s="2"/>
      <c r="P323" s="2"/>
      <c r="U323" s="2"/>
      <c r="Z323" s="2"/>
      <c r="AE323" s="2"/>
      <c r="AI323" s="1"/>
    </row>
    <row r="324" spans="1:35" x14ac:dyDescent="0.25">
      <c r="A324" s="19"/>
      <c r="B324" s="19"/>
      <c r="C324" s="20"/>
      <c r="D324" s="20"/>
      <c r="K324" s="2"/>
      <c r="P324" s="2"/>
      <c r="U324" s="2"/>
      <c r="Z324" s="2"/>
      <c r="AE324" s="2"/>
      <c r="AI324" s="1"/>
    </row>
    <row r="325" spans="1:35" x14ac:dyDescent="0.25">
      <c r="A325" s="19"/>
      <c r="B325" s="19"/>
      <c r="C325" s="20"/>
      <c r="D325" s="20"/>
      <c r="K325" s="2"/>
      <c r="P325" s="2"/>
      <c r="U325" s="2"/>
      <c r="Z325" s="2"/>
      <c r="AE325" s="2"/>
      <c r="AI325" s="1"/>
    </row>
    <row r="326" spans="1:35" x14ac:dyDescent="0.25">
      <c r="A326" s="19"/>
      <c r="B326" s="19"/>
      <c r="C326" s="20"/>
      <c r="D326" s="20"/>
      <c r="K326" s="2"/>
      <c r="P326" s="2"/>
      <c r="U326" s="2"/>
      <c r="Z326" s="2"/>
      <c r="AE326" s="2"/>
      <c r="AI326" s="1"/>
    </row>
    <row r="327" spans="1:35" x14ac:dyDescent="0.25">
      <c r="A327" s="19"/>
      <c r="B327" s="19"/>
      <c r="C327" s="20"/>
      <c r="D327" s="20"/>
      <c r="K327" s="2"/>
      <c r="P327" s="2"/>
      <c r="U327" s="2"/>
      <c r="Z327" s="2"/>
      <c r="AE327" s="2"/>
      <c r="AI327" s="1"/>
    </row>
    <row r="328" spans="1:35" x14ac:dyDescent="0.25">
      <c r="A328" s="19"/>
      <c r="B328" s="19"/>
      <c r="C328" s="20"/>
      <c r="D328" s="20"/>
      <c r="K328" s="2"/>
      <c r="P328" s="2"/>
      <c r="U328" s="2"/>
      <c r="Z328" s="2"/>
      <c r="AE328" s="2"/>
      <c r="AI328" s="1"/>
    </row>
    <row r="329" spans="1:35" x14ac:dyDescent="0.25">
      <c r="A329" s="19"/>
      <c r="B329" s="19"/>
      <c r="C329" s="20"/>
      <c r="D329" s="20"/>
      <c r="K329" s="2"/>
      <c r="P329" s="2"/>
      <c r="U329" s="2"/>
      <c r="Z329" s="2"/>
      <c r="AE329" s="2"/>
      <c r="AI329" s="1"/>
    </row>
    <row r="330" spans="1:35" x14ac:dyDescent="0.25">
      <c r="A330" s="19"/>
      <c r="B330" s="19"/>
      <c r="C330" s="20"/>
      <c r="D330" s="20"/>
      <c r="K330" s="2"/>
      <c r="P330" s="2"/>
      <c r="U330" s="2"/>
      <c r="Z330" s="2"/>
      <c r="AE330" s="2"/>
      <c r="AI330" s="1"/>
    </row>
    <row r="331" spans="1:35" x14ac:dyDescent="0.25">
      <c r="A331" s="19"/>
      <c r="B331" s="19"/>
      <c r="C331" s="20"/>
      <c r="D331" s="20"/>
      <c r="K331" s="2"/>
      <c r="P331" s="2"/>
      <c r="U331" s="2"/>
      <c r="Z331" s="2"/>
      <c r="AE331" s="2"/>
      <c r="AI331" s="1"/>
    </row>
    <row r="332" spans="1:35" x14ac:dyDescent="0.25">
      <c r="A332" s="19"/>
      <c r="B332" s="19"/>
      <c r="C332" s="20"/>
      <c r="D332" s="20"/>
      <c r="K332" s="2"/>
      <c r="P332" s="2"/>
      <c r="U332" s="2"/>
      <c r="Z332" s="2"/>
      <c r="AE332" s="2"/>
      <c r="AI332" s="1"/>
    </row>
    <row r="333" spans="1:35" x14ac:dyDescent="0.25">
      <c r="A333" s="19"/>
      <c r="B333" s="19"/>
      <c r="C333" s="20"/>
      <c r="D333" s="20"/>
      <c r="K333" s="2"/>
      <c r="P333" s="2"/>
      <c r="U333" s="2"/>
      <c r="Z333" s="2"/>
      <c r="AE333" s="2"/>
      <c r="AI333" s="1"/>
    </row>
    <row r="334" spans="1:35" x14ac:dyDescent="0.25">
      <c r="A334" s="19"/>
      <c r="B334" s="19"/>
      <c r="C334" s="20"/>
      <c r="D334" s="20"/>
      <c r="K334" s="2"/>
      <c r="P334" s="2"/>
      <c r="U334" s="2"/>
      <c r="Z334" s="2"/>
      <c r="AE334" s="2"/>
      <c r="AI334" s="1"/>
    </row>
    <row r="335" spans="1:35" x14ac:dyDescent="0.25">
      <c r="A335" s="19"/>
      <c r="B335" s="19"/>
      <c r="C335" s="20"/>
      <c r="D335" s="20"/>
      <c r="K335" s="2"/>
      <c r="P335" s="2"/>
      <c r="U335" s="2"/>
      <c r="Z335" s="2"/>
      <c r="AE335" s="2"/>
      <c r="AI335" s="1"/>
    </row>
    <row r="336" spans="1:35" x14ac:dyDescent="0.25">
      <c r="A336" s="19"/>
      <c r="B336" s="19"/>
      <c r="C336" s="20"/>
      <c r="D336" s="20"/>
      <c r="K336" s="2"/>
      <c r="P336" s="2"/>
      <c r="U336" s="2"/>
      <c r="Z336" s="2"/>
      <c r="AE336" s="2"/>
      <c r="AI336" s="1"/>
    </row>
    <row r="337" spans="1:35" x14ac:dyDescent="0.25">
      <c r="A337" s="19"/>
      <c r="B337" s="19"/>
      <c r="C337" s="20"/>
      <c r="D337" s="20"/>
      <c r="K337" s="2"/>
      <c r="P337" s="2"/>
      <c r="U337" s="2"/>
      <c r="Z337" s="2"/>
      <c r="AE337" s="2"/>
      <c r="AI337" s="1"/>
    </row>
    <row r="338" spans="1:35" x14ac:dyDescent="0.25">
      <c r="A338" s="19"/>
      <c r="B338" s="19"/>
      <c r="C338" s="20"/>
      <c r="D338" s="20"/>
      <c r="K338" s="2"/>
      <c r="P338" s="2"/>
      <c r="U338" s="2"/>
      <c r="Z338" s="2"/>
      <c r="AE338" s="2"/>
      <c r="AI338" s="1"/>
    </row>
    <row r="339" spans="1:35" x14ac:dyDescent="0.25">
      <c r="A339" s="19"/>
      <c r="B339" s="19"/>
      <c r="C339" s="20"/>
      <c r="D339" s="20"/>
      <c r="K339" s="2"/>
      <c r="P339" s="2"/>
      <c r="U339" s="2"/>
      <c r="Z339" s="2"/>
      <c r="AE339" s="2"/>
      <c r="AI339" s="1"/>
    </row>
    <row r="340" spans="1:35" x14ac:dyDescent="0.25">
      <c r="A340" s="19"/>
      <c r="B340" s="19"/>
      <c r="C340" s="20"/>
      <c r="D340" s="20"/>
      <c r="K340" s="2"/>
      <c r="P340" s="2"/>
      <c r="U340" s="2"/>
      <c r="Z340" s="2"/>
      <c r="AE340" s="2"/>
      <c r="AI340" s="1"/>
    </row>
    <row r="341" spans="1:35" x14ac:dyDescent="0.25">
      <c r="A341" s="19"/>
      <c r="B341" s="19"/>
      <c r="C341" s="20"/>
      <c r="D341" s="20"/>
      <c r="K341" s="2"/>
      <c r="P341" s="2"/>
      <c r="U341" s="2"/>
      <c r="Z341" s="2"/>
      <c r="AE341" s="2"/>
      <c r="AI341" s="1"/>
    </row>
    <row r="342" spans="1:35" x14ac:dyDescent="0.25">
      <c r="A342" s="19"/>
      <c r="B342" s="19"/>
      <c r="C342" s="20"/>
      <c r="D342" s="20"/>
      <c r="K342" s="2"/>
      <c r="P342" s="2"/>
      <c r="U342" s="2"/>
      <c r="Z342" s="2"/>
      <c r="AE342" s="2"/>
      <c r="AI342" s="1"/>
    </row>
    <row r="343" spans="1:35" x14ac:dyDescent="0.25">
      <c r="A343" s="19"/>
      <c r="B343" s="19"/>
      <c r="C343" s="20"/>
      <c r="D343" s="20"/>
      <c r="K343" s="2"/>
      <c r="P343" s="2"/>
      <c r="U343" s="2"/>
      <c r="Z343" s="2"/>
      <c r="AE343" s="2"/>
      <c r="AI343" s="1"/>
    </row>
    <row r="344" spans="1:35" x14ac:dyDescent="0.25">
      <c r="A344" s="19"/>
      <c r="B344" s="19"/>
      <c r="C344" s="20"/>
      <c r="D344" s="20"/>
      <c r="K344" s="2"/>
      <c r="P344" s="2"/>
      <c r="U344" s="2"/>
      <c r="Z344" s="2"/>
      <c r="AE344" s="2"/>
      <c r="AI344" s="1"/>
    </row>
    <row r="345" spans="1:35" x14ac:dyDescent="0.25">
      <c r="A345" s="19"/>
      <c r="B345" s="19"/>
      <c r="C345" s="20"/>
      <c r="D345" s="20"/>
      <c r="K345" s="2"/>
      <c r="P345" s="2"/>
      <c r="U345" s="2"/>
      <c r="Z345" s="2"/>
      <c r="AE345" s="2"/>
      <c r="AI345" s="1"/>
    </row>
    <row r="346" spans="1:35" x14ac:dyDescent="0.25">
      <c r="A346" s="19"/>
      <c r="B346" s="19"/>
      <c r="C346" s="20"/>
      <c r="D346" s="20"/>
      <c r="K346" s="2"/>
      <c r="P346" s="2"/>
      <c r="U346" s="2"/>
      <c r="Z346" s="2"/>
      <c r="AE346" s="2"/>
      <c r="AI346" s="1"/>
    </row>
    <row r="347" spans="1:35" x14ac:dyDescent="0.25">
      <c r="A347" s="19"/>
      <c r="B347" s="19"/>
      <c r="C347" s="20"/>
      <c r="D347" s="20"/>
      <c r="K347" s="2"/>
      <c r="P347" s="2"/>
      <c r="U347" s="2"/>
      <c r="Z347" s="2"/>
      <c r="AE347" s="2"/>
      <c r="AI347" s="1"/>
    </row>
    <row r="348" spans="1:35" x14ac:dyDescent="0.25">
      <c r="A348" s="19"/>
      <c r="B348" s="19"/>
      <c r="C348" s="20"/>
      <c r="D348" s="20"/>
      <c r="K348" s="2"/>
      <c r="P348" s="2"/>
      <c r="U348" s="2"/>
      <c r="Z348" s="2"/>
      <c r="AE348" s="2"/>
      <c r="AI348" s="1"/>
    </row>
    <row r="349" spans="1:35" x14ac:dyDescent="0.25">
      <c r="A349" s="19"/>
      <c r="B349" s="19"/>
      <c r="C349" s="20"/>
      <c r="D349" s="20"/>
      <c r="K349" s="2"/>
      <c r="P349" s="2"/>
      <c r="U349" s="2"/>
      <c r="Z349" s="2"/>
      <c r="AE349" s="2"/>
      <c r="AI349" s="1"/>
    </row>
    <row r="350" spans="1:35" x14ac:dyDescent="0.25">
      <c r="A350" s="19"/>
      <c r="B350" s="19"/>
      <c r="C350" s="20"/>
      <c r="D350" s="20"/>
      <c r="K350" s="2"/>
      <c r="P350" s="2"/>
      <c r="U350" s="2"/>
      <c r="Z350" s="2"/>
      <c r="AE350" s="2"/>
      <c r="AI350" s="1"/>
    </row>
    <row r="351" spans="1:35" x14ac:dyDescent="0.25">
      <c r="A351" s="19"/>
      <c r="B351" s="19"/>
      <c r="C351" s="20"/>
      <c r="D351" s="20"/>
      <c r="K351" s="2"/>
      <c r="P351" s="2"/>
      <c r="U351" s="2"/>
      <c r="Z351" s="2"/>
      <c r="AE351" s="2"/>
      <c r="AI351" s="1"/>
    </row>
    <row r="352" spans="1:35" x14ac:dyDescent="0.25">
      <c r="A352" s="19"/>
      <c r="B352" s="19"/>
      <c r="C352" s="20"/>
      <c r="D352" s="20"/>
      <c r="K352" s="2"/>
      <c r="P352" s="2"/>
      <c r="U352" s="2"/>
      <c r="Z352" s="2"/>
      <c r="AE352" s="2"/>
      <c r="AI352" s="1"/>
    </row>
    <row r="353" spans="1:35" x14ac:dyDescent="0.25">
      <c r="A353" s="19"/>
      <c r="B353" s="19"/>
      <c r="C353" s="20"/>
      <c r="D353" s="20"/>
      <c r="K353" s="2"/>
      <c r="P353" s="2"/>
      <c r="U353" s="2"/>
      <c r="Z353" s="2"/>
      <c r="AE353" s="2"/>
      <c r="AI353" s="1"/>
    </row>
    <row r="354" spans="1:35" x14ac:dyDescent="0.25">
      <c r="A354" s="19"/>
      <c r="B354" s="19"/>
      <c r="C354" s="20"/>
      <c r="D354" s="20"/>
      <c r="K354" s="2"/>
      <c r="P354" s="2"/>
      <c r="U354" s="2"/>
      <c r="Z354" s="2"/>
      <c r="AE354" s="2"/>
      <c r="AI354" s="1"/>
    </row>
    <row r="355" spans="1:35" x14ac:dyDescent="0.25">
      <c r="A355" s="19"/>
      <c r="B355" s="19"/>
      <c r="C355" s="20"/>
      <c r="D355" s="20"/>
      <c r="K355" s="2"/>
      <c r="P355" s="2"/>
      <c r="U355" s="2"/>
      <c r="Z355" s="2"/>
      <c r="AE355" s="2"/>
      <c r="AI355" s="1"/>
    </row>
    <row r="356" spans="1:35" x14ac:dyDescent="0.25">
      <c r="A356" s="19"/>
      <c r="B356" s="19"/>
      <c r="C356" s="20"/>
      <c r="D356" s="20"/>
      <c r="K356" s="2"/>
      <c r="P356" s="2"/>
      <c r="U356" s="2"/>
      <c r="Z356" s="2"/>
      <c r="AE356" s="2"/>
      <c r="AI356" s="1"/>
    </row>
    <row r="357" spans="1:35" x14ac:dyDescent="0.25">
      <c r="A357" s="19"/>
      <c r="B357" s="19"/>
      <c r="C357" s="20"/>
      <c r="D357" s="20"/>
      <c r="K357" s="2"/>
      <c r="P357" s="2"/>
      <c r="U357" s="2"/>
      <c r="Z357" s="2"/>
      <c r="AE357" s="2"/>
      <c r="AI357" s="1"/>
    </row>
    <row r="358" spans="1:35" x14ac:dyDescent="0.25">
      <c r="A358" s="19"/>
      <c r="B358" s="19"/>
      <c r="C358" s="20"/>
      <c r="D358" s="20"/>
      <c r="K358" s="2"/>
      <c r="P358" s="2"/>
      <c r="U358" s="2"/>
      <c r="Z358" s="2"/>
      <c r="AE358" s="2"/>
      <c r="AI358" s="1"/>
    </row>
    <row r="359" spans="1:35" x14ac:dyDescent="0.25">
      <c r="A359" s="19"/>
      <c r="B359" s="19"/>
      <c r="C359" s="20"/>
      <c r="D359" s="20"/>
      <c r="K359" s="2"/>
      <c r="P359" s="2"/>
      <c r="U359" s="2"/>
      <c r="Z359" s="2"/>
      <c r="AE359" s="2"/>
      <c r="AI359" s="1"/>
    </row>
    <row r="360" spans="1:35" x14ac:dyDescent="0.25">
      <c r="A360" s="19"/>
      <c r="B360" s="19"/>
      <c r="C360" s="20"/>
      <c r="D360" s="20"/>
      <c r="K360" s="2"/>
      <c r="P360" s="2"/>
      <c r="U360" s="2"/>
      <c r="Z360" s="2"/>
      <c r="AE360" s="2"/>
      <c r="AI360" s="1"/>
    </row>
  </sheetData>
  <mergeCells count="6">
    <mergeCell ref="Z1:AD1"/>
    <mergeCell ref="AE1:AI1"/>
    <mergeCell ref="F1:J1"/>
    <mergeCell ref="K1:O1"/>
    <mergeCell ref="P1:T1"/>
    <mergeCell ref="U1:Y1"/>
  </mergeCells>
  <printOptions gridLines="1"/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4"/>
  <sheetViews>
    <sheetView zoomScaleNormal="100" workbookViewId="0">
      <pane xSplit="6" topLeftCell="G1" activePane="topRight" state="frozen"/>
      <selection pane="topRight" activeCell="AI11" sqref="AI11:AI12"/>
    </sheetView>
  </sheetViews>
  <sheetFormatPr defaultRowHeight="15" x14ac:dyDescent="0.25"/>
  <cols>
    <col min="1" max="1" width="3.5703125" style="1" customWidth="1"/>
    <col min="2" max="2" width="6.28515625" style="1" customWidth="1"/>
    <col min="3" max="3" width="9" style="1" customWidth="1"/>
    <col min="4" max="4" width="9.7109375" style="1" customWidth="1"/>
    <col min="5" max="5" width="22" style="1" customWidth="1"/>
    <col min="6" max="6" width="11.28515625" style="1" customWidth="1"/>
    <col min="7" max="7" width="7.5703125" style="1" customWidth="1"/>
    <col min="8" max="8" width="6" style="105" customWidth="1"/>
    <col min="9" max="9" width="9.28515625" style="1" customWidth="1"/>
    <col min="10" max="10" width="9.140625" style="1" customWidth="1"/>
    <col min="11" max="11" width="7.42578125" style="1" customWidth="1"/>
    <col min="12" max="12" width="8.140625" style="1" customWidth="1"/>
    <col min="13" max="13" width="6.28515625" style="1" customWidth="1"/>
    <col min="14" max="14" width="7.5703125" style="18" bestFit="1" customWidth="1"/>
    <col min="15" max="15" width="7.5703125" style="1" customWidth="1"/>
    <col min="16" max="16" width="6" style="126" customWidth="1"/>
    <col min="17" max="17" width="9.28515625" style="1" customWidth="1"/>
    <col min="18" max="18" width="9.140625" style="1" customWidth="1"/>
    <col min="19" max="19" width="7.42578125" style="1" customWidth="1"/>
    <col min="20" max="20" width="11" style="1" customWidth="1"/>
    <col min="21" max="21" width="6.28515625" style="1" customWidth="1"/>
    <col min="22" max="22" width="11" style="18" customWidth="1"/>
    <col min="23" max="23" width="7.5703125" style="1" customWidth="1"/>
    <col min="24" max="24" width="6" style="126" customWidth="1"/>
    <col min="25" max="25" width="9.28515625" style="1" customWidth="1"/>
    <col min="26" max="26" width="9.140625" style="1" customWidth="1"/>
    <col min="27" max="27" width="7.42578125" style="1" customWidth="1"/>
    <col min="28" max="28" width="10.140625" style="1" customWidth="1"/>
    <col min="29" max="29" width="6.28515625" style="1" customWidth="1"/>
    <col min="30" max="30" width="11" style="18" customWidth="1"/>
    <col min="31" max="31" width="7.5703125" style="1" customWidth="1"/>
    <col min="32" max="32" width="6" style="126" customWidth="1"/>
    <col min="33" max="33" width="9.28515625" style="1" customWidth="1"/>
    <col min="34" max="34" width="9.140625" style="1" customWidth="1"/>
    <col min="35" max="35" width="7.42578125" style="1" customWidth="1"/>
    <col min="36" max="36" width="9" style="1" customWidth="1"/>
    <col min="37" max="37" width="6.28515625" style="1" customWidth="1"/>
    <col min="38" max="38" width="8.7109375" style="18" customWidth="1"/>
    <col min="39" max="39" width="7.5703125" style="1" customWidth="1"/>
    <col min="40" max="40" width="6" style="105" customWidth="1"/>
    <col min="41" max="41" width="9.28515625" style="1" customWidth="1"/>
    <col min="42" max="42" width="9.140625" style="1" customWidth="1"/>
    <col min="43" max="43" width="7.42578125" style="1" customWidth="1"/>
    <col min="44" max="44" width="8.7109375" style="1" customWidth="1"/>
    <col min="45" max="45" width="6.28515625" style="1" customWidth="1"/>
    <col min="46" max="46" width="8.7109375" style="18" customWidth="1"/>
    <col min="47" max="47" width="7.5703125" style="51" customWidth="1"/>
    <col min="48" max="48" width="6" style="126" customWidth="1"/>
    <col min="49" max="49" width="9.28515625" style="51" customWidth="1"/>
    <col min="50" max="50" width="9.140625" style="51" customWidth="1"/>
    <col min="51" max="51" width="7.42578125" style="51" customWidth="1"/>
    <col min="52" max="52" width="7.28515625" style="51" customWidth="1"/>
    <col min="53" max="53" width="6.28515625" style="51" customWidth="1"/>
    <col min="54" max="54" width="10.28515625" style="52" customWidth="1"/>
  </cols>
  <sheetData>
    <row r="1" spans="1:54" ht="27.75" customHeight="1" x14ac:dyDescent="0.25">
      <c r="A1" s="61"/>
      <c r="B1" s="61"/>
      <c r="C1" s="61"/>
      <c r="D1" s="61"/>
      <c r="E1" s="62" t="s">
        <v>74</v>
      </c>
      <c r="F1" s="62"/>
      <c r="G1" s="193" t="s">
        <v>60</v>
      </c>
      <c r="H1" s="193"/>
      <c r="I1" s="193"/>
      <c r="J1" s="193"/>
      <c r="K1" s="193"/>
      <c r="L1" s="193"/>
      <c r="M1" s="193"/>
      <c r="N1" s="194"/>
      <c r="O1" s="195" t="s">
        <v>114</v>
      </c>
      <c r="P1" s="196"/>
      <c r="Q1" s="196"/>
      <c r="R1" s="196"/>
      <c r="S1" s="196"/>
      <c r="T1" s="196"/>
      <c r="U1" s="196"/>
      <c r="V1" s="197"/>
      <c r="W1" s="198" t="s">
        <v>115</v>
      </c>
      <c r="X1" s="199"/>
      <c r="Y1" s="199"/>
      <c r="Z1" s="199"/>
      <c r="AA1" s="199"/>
      <c r="AB1" s="199"/>
      <c r="AC1" s="199"/>
      <c r="AD1" s="200"/>
      <c r="AE1" s="187" t="s">
        <v>118</v>
      </c>
      <c r="AF1" s="188"/>
      <c r="AG1" s="188"/>
      <c r="AH1" s="188"/>
      <c r="AI1" s="188"/>
      <c r="AJ1" s="188"/>
      <c r="AK1" s="188"/>
      <c r="AL1" s="189"/>
      <c r="AM1" s="187" t="s">
        <v>119</v>
      </c>
      <c r="AN1" s="188"/>
      <c r="AO1" s="188"/>
      <c r="AP1" s="188"/>
      <c r="AQ1" s="188"/>
      <c r="AR1" s="188"/>
      <c r="AS1" s="188"/>
      <c r="AT1" s="189"/>
      <c r="AU1" s="190" t="s">
        <v>68</v>
      </c>
      <c r="AV1" s="191"/>
      <c r="AW1" s="191"/>
      <c r="AX1" s="191"/>
      <c r="AY1" s="191"/>
      <c r="AZ1" s="191"/>
      <c r="BA1" s="191"/>
      <c r="BB1" s="192"/>
    </row>
    <row r="2" spans="1:54" ht="81" x14ac:dyDescent="0.25">
      <c r="A2" s="63" t="s">
        <v>75</v>
      </c>
      <c r="B2" s="63" t="s">
        <v>0</v>
      </c>
      <c r="C2" s="63" t="s">
        <v>76</v>
      </c>
      <c r="D2" s="63" t="s">
        <v>76</v>
      </c>
      <c r="E2" s="63" t="s">
        <v>1</v>
      </c>
      <c r="F2" s="64" t="s">
        <v>77</v>
      </c>
      <c r="G2" s="63" t="s">
        <v>106</v>
      </c>
      <c r="H2" s="97" t="s">
        <v>107</v>
      </c>
      <c r="I2" s="90" t="s">
        <v>108</v>
      </c>
      <c r="J2" s="90" t="s">
        <v>109</v>
      </c>
      <c r="K2" s="98" t="s">
        <v>4</v>
      </c>
      <c r="L2" s="98" t="s">
        <v>62</v>
      </c>
      <c r="M2" s="99" t="s">
        <v>6</v>
      </c>
      <c r="N2" s="106" t="s">
        <v>7</v>
      </c>
      <c r="O2" s="63" t="s">
        <v>106</v>
      </c>
      <c r="P2" s="137" t="s">
        <v>107</v>
      </c>
      <c r="Q2" s="90" t="s">
        <v>108</v>
      </c>
      <c r="R2" s="90" t="s">
        <v>109</v>
      </c>
      <c r="S2" s="98" t="s">
        <v>4</v>
      </c>
      <c r="T2" s="98" t="s">
        <v>62</v>
      </c>
      <c r="U2" s="99" t="s">
        <v>6</v>
      </c>
      <c r="V2" s="106" t="s">
        <v>7</v>
      </c>
      <c r="W2" s="63" t="s">
        <v>106</v>
      </c>
      <c r="X2" s="137" t="s">
        <v>107</v>
      </c>
      <c r="Y2" s="90" t="s">
        <v>108</v>
      </c>
      <c r="Z2" s="90" t="s">
        <v>109</v>
      </c>
      <c r="AA2" s="98" t="s">
        <v>4</v>
      </c>
      <c r="AB2" s="98" t="s">
        <v>62</v>
      </c>
      <c r="AC2" s="99" t="s">
        <v>6</v>
      </c>
      <c r="AD2" s="106" t="s">
        <v>7</v>
      </c>
      <c r="AE2" s="63" t="s">
        <v>106</v>
      </c>
      <c r="AF2" s="137" t="s">
        <v>107</v>
      </c>
      <c r="AG2" s="90" t="s">
        <v>108</v>
      </c>
      <c r="AH2" s="90" t="s">
        <v>109</v>
      </c>
      <c r="AI2" s="98" t="s">
        <v>4</v>
      </c>
      <c r="AJ2" s="98" t="s">
        <v>62</v>
      </c>
      <c r="AK2" s="99" t="s">
        <v>6</v>
      </c>
      <c r="AL2" s="106" t="s">
        <v>7</v>
      </c>
      <c r="AM2" s="63" t="s">
        <v>106</v>
      </c>
      <c r="AN2" s="97" t="s">
        <v>107</v>
      </c>
      <c r="AO2" s="90" t="s">
        <v>108</v>
      </c>
      <c r="AP2" s="90" t="s">
        <v>109</v>
      </c>
      <c r="AQ2" s="98" t="s">
        <v>4</v>
      </c>
      <c r="AR2" s="98" t="s">
        <v>62</v>
      </c>
      <c r="AS2" s="99" t="s">
        <v>6</v>
      </c>
      <c r="AT2" s="106" t="s">
        <v>7</v>
      </c>
      <c r="AU2" s="113" t="s">
        <v>106</v>
      </c>
      <c r="AV2" s="114" t="s">
        <v>107</v>
      </c>
      <c r="AW2" s="115" t="s">
        <v>108</v>
      </c>
      <c r="AX2" s="115" t="s">
        <v>109</v>
      </c>
      <c r="AY2" s="98" t="s">
        <v>4</v>
      </c>
      <c r="AZ2" s="98" t="s">
        <v>62</v>
      </c>
      <c r="BA2" s="99" t="s">
        <v>6</v>
      </c>
      <c r="BB2" s="106" t="s">
        <v>7</v>
      </c>
    </row>
    <row r="3" spans="1:54" ht="94.5" x14ac:dyDescent="0.25">
      <c r="A3" s="65"/>
      <c r="B3" s="66"/>
      <c r="C3" s="67"/>
      <c r="D3" s="68" t="s">
        <v>78</v>
      </c>
      <c r="E3" s="64" t="s">
        <v>79</v>
      </c>
      <c r="F3" s="69"/>
      <c r="G3" s="68" t="s">
        <v>110</v>
      </c>
      <c r="H3" s="100"/>
      <c r="I3" s="68"/>
      <c r="J3" s="68"/>
      <c r="K3" s="85"/>
      <c r="L3" s="86"/>
      <c r="M3" s="86"/>
      <c r="N3" s="87"/>
      <c r="O3" s="68" t="s">
        <v>110</v>
      </c>
      <c r="P3" s="138"/>
      <c r="Q3" s="68"/>
      <c r="R3" s="68"/>
      <c r="S3" s="85"/>
      <c r="T3" s="86"/>
      <c r="U3" s="86"/>
      <c r="V3" s="87"/>
      <c r="W3" s="68" t="s">
        <v>110</v>
      </c>
      <c r="X3" s="138"/>
      <c r="Y3" s="68"/>
      <c r="Z3" s="68"/>
      <c r="AA3" s="85"/>
      <c r="AB3" s="86"/>
      <c r="AC3" s="86"/>
      <c r="AD3" s="87"/>
      <c r="AE3" s="68" t="s">
        <v>110</v>
      </c>
      <c r="AF3" s="138"/>
      <c r="AG3" s="68"/>
      <c r="AH3" s="68"/>
      <c r="AI3" s="85"/>
      <c r="AJ3" s="86"/>
      <c r="AK3" s="86"/>
      <c r="AL3" s="87"/>
      <c r="AM3" s="68" t="s">
        <v>110</v>
      </c>
      <c r="AN3" s="100"/>
      <c r="AO3" s="68"/>
      <c r="AP3" s="68"/>
      <c r="AQ3" s="85"/>
      <c r="AR3" s="86"/>
      <c r="AS3" s="86"/>
      <c r="AT3" s="87"/>
      <c r="AU3" s="116" t="s">
        <v>110</v>
      </c>
      <c r="AV3" s="117"/>
      <c r="AW3" s="116"/>
      <c r="AX3" s="116"/>
      <c r="AY3" s="118"/>
      <c r="AZ3" s="119"/>
      <c r="BA3" s="119"/>
      <c r="BB3" s="132"/>
    </row>
    <row r="4" spans="1:54" ht="40.5" x14ac:dyDescent="0.25">
      <c r="A4" s="70">
        <v>1</v>
      </c>
      <c r="B4" s="70">
        <v>900</v>
      </c>
      <c r="C4" s="71" t="s">
        <v>80</v>
      </c>
      <c r="D4" s="72"/>
      <c r="E4" s="73" t="s">
        <v>81</v>
      </c>
      <c r="F4" s="73" t="s">
        <v>82</v>
      </c>
      <c r="G4" s="160" t="s">
        <v>111</v>
      </c>
      <c r="H4" s="161">
        <v>16.63</v>
      </c>
      <c r="I4" s="162">
        <v>16</v>
      </c>
      <c r="J4" s="162">
        <v>6.2E-2</v>
      </c>
      <c r="K4" s="163">
        <v>54.21</v>
      </c>
      <c r="L4" s="163">
        <f>K4*B4</f>
        <v>48789</v>
      </c>
      <c r="M4" s="163">
        <v>25.25</v>
      </c>
      <c r="N4" s="164">
        <f>M4*B4</f>
        <v>22725</v>
      </c>
      <c r="O4" s="91" t="s">
        <v>112</v>
      </c>
      <c r="P4" s="139">
        <v>16.32</v>
      </c>
      <c r="Q4" s="93">
        <v>16</v>
      </c>
      <c r="R4" s="93">
        <v>6.2E-2</v>
      </c>
      <c r="S4" s="101">
        <v>30.12</v>
      </c>
      <c r="T4" s="101">
        <f>S4*B4</f>
        <v>27108</v>
      </c>
      <c r="U4" s="101">
        <v>21.84</v>
      </c>
      <c r="V4" s="107">
        <f>U4*B4</f>
        <v>19656</v>
      </c>
      <c r="W4" s="91" t="s">
        <v>112</v>
      </c>
      <c r="X4" s="139">
        <v>16.32</v>
      </c>
      <c r="Y4" s="93">
        <v>16</v>
      </c>
      <c r="Z4" s="93">
        <v>6.2E-2</v>
      </c>
      <c r="AA4" s="101">
        <v>40.47</v>
      </c>
      <c r="AB4" s="101">
        <f>AA4*B4</f>
        <v>36423</v>
      </c>
      <c r="AC4" s="101">
        <v>24.28</v>
      </c>
      <c r="AD4" s="107">
        <f>AC4*B4</f>
        <v>21852</v>
      </c>
      <c r="AE4" s="92" t="s">
        <v>116</v>
      </c>
      <c r="AF4" s="139">
        <v>16.36</v>
      </c>
      <c r="AG4" s="93">
        <v>16</v>
      </c>
      <c r="AH4" s="93">
        <v>6.2E-2</v>
      </c>
      <c r="AI4" s="101">
        <f>SUM(AK4/0.5)</f>
        <v>42.16</v>
      </c>
      <c r="AJ4" s="101">
        <f>AI4*B4</f>
        <v>37944</v>
      </c>
      <c r="AK4" s="101">
        <v>21.08</v>
      </c>
      <c r="AL4" s="107">
        <f>AK4*B4</f>
        <v>18972</v>
      </c>
      <c r="AM4" s="92" t="s">
        <v>117</v>
      </c>
      <c r="AN4" s="96">
        <v>16.899999999999999</v>
      </c>
      <c r="AO4" s="93">
        <v>16</v>
      </c>
      <c r="AP4" s="93">
        <v>6.2E-2</v>
      </c>
      <c r="AQ4" s="101">
        <f>SUM(AS4/0.5)</f>
        <v>45.34</v>
      </c>
      <c r="AR4" s="101">
        <f>AQ4*B4</f>
        <v>40806</v>
      </c>
      <c r="AS4" s="101">
        <v>22.67</v>
      </c>
      <c r="AT4" s="107">
        <f>AS4*B4</f>
        <v>20403</v>
      </c>
      <c r="AU4" s="144" t="s">
        <v>120</v>
      </c>
      <c r="AV4" s="112">
        <v>16.32</v>
      </c>
      <c r="AW4" s="120">
        <v>16</v>
      </c>
      <c r="AX4" s="120">
        <v>6.2E-2</v>
      </c>
      <c r="AY4" s="121"/>
      <c r="AZ4" s="121"/>
      <c r="BA4" s="142">
        <v>17.11</v>
      </c>
      <c r="BB4" s="133">
        <f>BA4*B4</f>
        <v>15399</v>
      </c>
    </row>
    <row r="5" spans="1:54" ht="40.5" x14ac:dyDescent="0.25">
      <c r="A5" s="70">
        <v>2</v>
      </c>
      <c r="B5" s="70">
        <v>700</v>
      </c>
      <c r="C5" s="71" t="s">
        <v>83</v>
      </c>
      <c r="D5" s="72"/>
      <c r="E5" s="73" t="s">
        <v>84</v>
      </c>
      <c r="F5" s="73" t="s">
        <v>85</v>
      </c>
      <c r="G5" s="165" t="s">
        <v>58</v>
      </c>
      <c r="H5" s="161"/>
      <c r="I5" s="162">
        <v>16</v>
      </c>
      <c r="J5" s="162">
        <v>6.0000000000000001E-3</v>
      </c>
      <c r="K5" s="163"/>
      <c r="L5" s="163"/>
      <c r="M5" s="163"/>
      <c r="N5" s="164"/>
      <c r="O5" s="91" t="s">
        <v>112</v>
      </c>
      <c r="P5" s="139">
        <v>13.6</v>
      </c>
      <c r="Q5" s="93">
        <v>16</v>
      </c>
      <c r="R5" s="93">
        <v>6.0000000000000001E-3</v>
      </c>
      <c r="S5" s="101">
        <v>34</v>
      </c>
      <c r="T5" s="101">
        <f>S5*B5</f>
        <v>23800</v>
      </c>
      <c r="U5" s="101">
        <v>17</v>
      </c>
      <c r="V5" s="107">
        <f>U5*B5</f>
        <v>11900</v>
      </c>
      <c r="W5" s="91" t="s">
        <v>112</v>
      </c>
      <c r="X5" s="139">
        <v>13.6</v>
      </c>
      <c r="Y5" s="93">
        <v>16</v>
      </c>
      <c r="Z5" s="93">
        <v>6.0000000000000001E-3</v>
      </c>
      <c r="AA5" s="101">
        <v>30.73</v>
      </c>
      <c r="AB5" s="101">
        <f>AA5*B5</f>
        <v>21511</v>
      </c>
      <c r="AC5" s="101">
        <v>18.440000000000001</v>
      </c>
      <c r="AD5" s="107">
        <f>AC5*B5</f>
        <v>12908</v>
      </c>
      <c r="AE5" s="92" t="s">
        <v>116</v>
      </c>
      <c r="AF5" s="139">
        <v>13.2</v>
      </c>
      <c r="AG5" s="93">
        <v>16</v>
      </c>
      <c r="AH5" s="93">
        <v>6.0000000000000001E-3</v>
      </c>
      <c r="AI5" s="101">
        <f t="shared" ref="AI5:AI8" si="0">SUM(AK5/0.5)</f>
        <v>33.82</v>
      </c>
      <c r="AJ5" s="101">
        <f>AI5*B5</f>
        <v>23674</v>
      </c>
      <c r="AK5" s="141">
        <v>16.91</v>
      </c>
      <c r="AL5" s="107">
        <f>AK5*B5</f>
        <v>11837</v>
      </c>
      <c r="AM5" s="92" t="s">
        <v>117</v>
      </c>
      <c r="AN5" s="96">
        <v>13.7</v>
      </c>
      <c r="AO5" s="93">
        <v>16</v>
      </c>
      <c r="AP5" s="93">
        <v>6.0000000000000001E-3</v>
      </c>
      <c r="AQ5" s="101">
        <f t="shared" ref="AQ5:AQ8" si="1">SUM(AS5/0.5)</f>
        <v>34.200000000000003</v>
      </c>
      <c r="AR5" s="101">
        <f>AQ5*B5</f>
        <v>23940.000000000004</v>
      </c>
      <c r="AS5" s="101">
        <v>17.100000000000001</v>
      </c>
      <c r="AT5" s="107">
        <f>AS5*B5</f>
        <v>11970.000000000002</v>
      </c>
      <c r="AU5" s="144" t="s">
        <v>120</v>
      </c>
      <c r="AV5" s="112">
        <v>13.6</v>
      </c>
      <c r="AW5" s="120">
        <v>16</v>
      </c>
      <c r="AX5" s="120">
        <v>6.0000000000000001E-3</v>
      </c>
      <c r="AY5" s="121"/>
      <c r="AZ5" s="121"/>
      <c r="BA5" s="121">
        <v>17.18</v>
      </c>
      <c r="BB5" s="133">
        <f>BA5*B5</f>
        <v>12026</v>
      </c>
    </row>
    <row r="6" spans="1:54" ht="40.5" x14ac:dyDescent="0.25">
      <c r="A6" s="70">
        <v>3</v>
      </c>
      <c r="B6" s="70">
        <v>375</v>
      </c>
      <c r="C6" s="71" t="s">
        <v>86</v>
      </c>
      <c r="D6" s="72"/>
      <c r="E6" s="73" t="s">
        <v>87</v>
      </c>
      <c r="F6" s="73" t="s">
        <v>88</v>
      </c>
      <c r="G6" s="165" t="s">
        <v>58</v>
      </c>
      <c r="H6" s="161"/>
      <c r="I6" s="162">
        <v>22</v>
      </c>
      <c r="J6" s="162">
        <v>8.5999999999999993E-2</v>
      </c>
      <c r="K6" s="163"/>
      <c r="L6" s="163"/>
      <c r="M6" s="163"/>
      <c r="N6" s="164"/>
      <c r="O6" s="91" t="s">
        <v>112</v>
      </c>
      <c r="P6" s="139">
        <v>17.7</v>
      </c>
      <c r="Q6" s="93">
        <v>22</v>
      </c>
      <c r="R6" s="93">
        <v>8.5999999999999993E-2</v>
      </c>
      <c r="S6" s="101">
        <v>44</v>
      </c>
      <c r="T6" s="101">
        <f>S6*B6</f>
        <v>16500</v>
      </c>
      <c r="U6" s="101">
        <v>21.74</v>
      </c>
      <c r="V6" s="107">
        <f>U6*B6</f>
        <v>8152.4999999999991</v>
      </c>
      <c r="W6" s="91" t="s">
        <v>112</v>
      </c>
      <c r="X6" s="139">
        <v>17.7</v>
      </c>
      <c r="Y6" s="93">
        <v>22</v>
      </c>
      <c r="Z6" s="93">
        <v>8.5999999999999993E-2</v>
      </c>
      <c r="AA6" s="101">
        <v>40.28</v>
      </c>
      <c r="AB6" s="101">
        <f>AA6*B6</f>
        <v>15105</v>
      </c>
      <c r="AC6" s="101">
        <v>24.17</v>
      </c>
      <c r="AD6" s="107">
        <f>AC6*B6</f>
        <v>9063.75</v>
      </c>
      <c r="AE6" s="92" t="s">
        <v>116</v>
      </c>
      <c r="AF6" s="139">
        <v>17.75</v>
      </c>
      <c r="AG6" s="93">
        <v>22</v>
      </c>
      <c r="AH6" s="93">
        <v>8.5999999999999993E-2</v>
      </c>
      <c r="AI6" s="101">
        <f t="shared" si="0"/>
        <v>44.4</v>
      </c>
      <c r="AJ6" s="101">
        <f>AI6*B6</f>
        <v>16650</v>
      </c>
      <c r="AK6" s="101">
        <v>22.2</v>
      </c>
      <c r="AL6" s="107">
        <f>AK6*B6</f>
        <v>8325</v>
      </c>
      <c r="AM6" s="92" t="s">
        <v>117</v>
      </c>
      <c r="AN6" s="96">
        <v>17.600000000000001</v>
      </c>
      <c r="AO6" s="93">
        <v>22</v>
      </c>
      <c r="AP6" s="93">
        <v>8.5999999999999993E-2</v>
      </c>
      <c r="AQ6" s="101">
        <f t="shared" si="1"/>
        <v>43.1</v>
      </c>
      <c r="AR6" s="101">
        <f>AQ6*B6</f>
        <v>16162.5</v>
      </c>
      <c r="AS6" s="141">
        <v>21.55</v>
      </c>
      <c r="AT6" s="107">
        <f>AS6*B6</f>
        <v>8081.25</v>
      </c>
      <c r="AU6" s="144" t="s">
        <v>120</v>
      </c>
      <c r="AV6" s="112">
        <v>17.7</v>
      </c>
      <c r="AW6" s="120">
        <v>22</v>
      </c>
      <c r="AX6" s="120">
        <v>8.5999999999999993E-2</v>
      </c>
      <c r="AY6" s="121"/>
      <c r="AZ6" s="121"/>
      <c r="BA6" s="121">
        <v>30.9</v>
      </c>
      <c r="BB6" s="133">
        <f>BA6*B6</f>
        <v>11587.5</v>
      </c>
    </row>
    <row r="7" spans="1:54" ht="40.5" x14ac:dyDescent="0.25">
      <c r="A7" s="70">
        <v>4</v>
      </c>
      <c r="B7" s="70">
        <v>1000</v>
      </c>
      <c r="C7" s="71" t="s">
        <v>86</v>
      </c>
      <c r="D7" s="72"/>
      <c r="E7" s="73" t="s">
        <v>89</v>
      </c>
      <c r="F7" s="73" t="s">
        <v>90</v>
      </c>
      <c r="G7" s="160" t="s">
        <v>111</v>
      </c>
      <c r="H7" s="161">
        <v>17.88</v>
      </c>
      <c r="I7" s="162">
        <v>22</v>
      </c>
      <c r="J7" s="162">
        <v>8.5999999999999993E-2</v>
      </c>
      <c r="K7" s="163">
        <v>52.51</v>
      </c>
      <c r="L7" s="163">
        <f>K7*B7</f>
        <v>52510</v>
      </c>
      <c r="M7" s="163">
        <v>24.72</v>
      </c>
      <c r="N7" s="164">
        <f>M7*B7</f>
        <v>24720</v>
      </c>
      <c r="O7" s="91" t="s">
        <v>112</v>
      </c>
      <c r="P7" s="139">
        <v>17.7</v>
      </c>
      <c r="Q7" s="93">
        <v>22</v>
      </c>
      <c r="R7" s="93">
        <v>8.5999999999999993E-2</v>
      </c>
      <c r="S7" s="101">
        <v>44</v>
      </c>
      <c r="T7" s="101">
        <f>S7*B7</f>
        <v>44000</v>
      </c>
      <c r="U7" s="101">
        <v>21.74</v>
      </c>
      <c r="V7" s="107">
        <f>U7*B7</f>
        <v>21740</v>
      </c>
      <c r="W7" s="91" t="s">
        <v>112</v>
      </c>
      <c r="X7" s="139">
        <v>17.7</v>
      </c>
      <c r="Y7" s="93">
        <v>22</v>
      </c>
      <c r="Z7" s="93">
        <v>8.5999999999999993E-2</v>
      </c>
      <c r="AA7" s="101">
        <v>40.28</v>
      </c>
      <c r="AB7" s="101">
        <f>AA7*B7</f>
        <v>40280</v>
      </c>
      <c r="AC7" s="101">
        <v>24.17</v>
      </c>
      <c r="AD7" s="107">
        <f>AC7*B7</f>
        <v>24170</v>
      </c>
      <c r="AE7" s="92" t="s">
        <v>116</v>
      </c>
      <c r="AF7" s="139">
        <v>17.75</v>
      </c>
      <c r="AG7" s="93">
        <v>22</v>
      </c>
      <c r="AH7" s="93">
        <v>8.5999999999999993E-2</v>
      </c>
      <c r="AI7" s="101">
        <f t="shared" si="0"/>
        <v>44.4</v>
      </c>
      <c r="AJ7" s="101">
        <f>AI7*B7</f>
        <v>44400</v>
      </c>
      <c r="AK7" s="101">
        <v>22.2</v>
      </c>
      <c r="AL7" s="107">
        <f>AK7*B7</f>
        <v>22200</v>
      </c>
      <c r="AM7" s="92" t="s">
        <v>117</v>
      </c>
      <c r="AN7" s="96">
        <v>17.600000000000001</v>
      </c>
      <c r="AO7" s="93">
        <v>22</v>
      </c>
      <c r="AP7" s="93">
        <v>8.5999999999999993E-2</v>
      </c>
      <c r="AQ7" s="101">
        <f t="shared" si="1"/>
        <v>43.1</v>
      </c>
      <c r="AR7" s="101">
        <f>AQ7*B7</f>
        <v>43100</v>
      </c>
      <c r="AS7" s="141">
        <v>21.55</v>
      </c>
      <c r="AT7" s="107">
        <f>AS7*B7</f>
        <v>21550</v>
      </c>
      <c r="AU7" s="144" t="s">
        <v>120</v>
      </c>
      <c r="AV7" s="112">
        <v>17.7</v>
      </c>
      <c r="AW7" s="120">
        <v>22</v>
      </c>
      <c r="AX7" s="120">
        <v>8.5999999999999993E-2</v>
      </c>
      <c r="AY7" s="121"/>
      <c r="AZ7" s="121"/>
      <c r="BA7" s="121">
        <v>30.9</v>
      </c>
      <c r="BB7" s="133">
        <f>BA7*B7</f>
        <v>30900</v>
      </c>
    </row>
    <row r="8" spans="1:54" ht="40.5" x14ac:dyDescent="0.25">
      <c r="A8" s="70">
        <v>5</v>
      </c>
      <c r="B8" s="70">
        <v>40</v>
      </c>
      <c r="C8" s="71" t="s">
        <v>91</v>
      </c>
      <c r="D8" s="72"/>
      <c r="E8" s="73" t="s">
        <v>92</v>
      </c>
      <c r="F8" s="73" t="s">
        <v>93</v>
      </c>
      <c r="G8" s="160" t="s">
        <v>111</v>
      </c>
      <c r="H8" s="161">
        <v>17.88</v>
      </c>
      <c r="I8" s="162">
        <v>16</v>
      </c>
      <c r="J8" s="162">
        <v>6.0000000000000001E-3</v>
      </c>
      <c r="K8" s="163"/>
      <c r="L8" s="163"/>
      <c r="M8" s="163">
        <v>25.49</v>
      </c>
      <c r="N8" s="164">
        <f>M8*B8</f>
        <v>1019.5999999999999</v>
      </c>
      <c r="O8" s="91" t="s">
        <v>112</v>
      </c>
      <c r="P8" s="139">
        <v>18.79</v>
      </c>
      <c r="Q8" s="93">
        <v>16</v>
      </c>
      <c r="R8" s="93">
        <v>6.0000000000000001E-3</v>
      </c>
      <c r="S8" s="101">
        <v>36</v>
      </c>
      <c r="T8" s="101">
        <f>S8*B8</f>
        <v>1440</v>
      </c>
      <c r="U8" s="141">
        <v>22.95</v>
      </c>
      <c r="V8" s="107">
        <f>U8*B8</f>
        <v>918</v>
      </c>
      <c r="W8" s="91" t="s">
        <v>112</v>
      </c>
      <c r="X8" s="139">
        <v>18.79</v>
      </c>
      <c r="Y8" s="93">
        <v>16</v>
      </c>
      <c r="Z8" s="93">
        <v>6.0000000000000001E-3</v>
      </c>
      <c r="AA8" s="101">
        <v>42.77</v>
      </c>
      <c r="AB8" s="101">
        <f>AA8*B8</f>
        <v>1710.8000000000002</v>
      </c>
      <c r="AC8" s="101">
        <v>25.66</v>
      </c>
      <c r="AD8" s="107">
        <f>AC8*B8</f>
        <v>1026.4000000000001</v>
      </c>
      <c r="AE8" s="92" t="s">
        <v>116</v>
      </c>
      <c r="AF8" s="139">
        <v>18.25</v>
      </c>
      <c r="AG8" s="93">
        <v>16</v>
      </c>
      <c r="AH8" s="93">
        <v>6.0000000000000001E-3</v>
      </c>
      <c r="AI8" s="101">
        <f t="shared" si="0"/>
        <v>46.74</v>
      </c>
      <c r="AJ8" s="101">
        <f>AI8*B8</f>
        <v>1869.6000000000001</v>
      </c>
      <c r="AK8" s="101">
        <v>23.37</v>
      </c>
      <c r="AL8" s="107">
        <f>AK8*B8</f>
        <v>934.80000000000007</v>
      </c>
      <c r="AM8" s="92" t="s">
        <v>117</v>
      </c>
      <c r="AN8" s="96">
        <v>20</v>
      </c>
      <c r="AO8" s="93">
        <v>16</v>
      </c>
      <c r="AP8" s="93">
        <v>6.0000000000000001E-3</v>
      </c>
      <c r="AQ8" s="101">
        <f t="shared" si="1"/>
        <v>46.8</v>
      </c>
      <c r="AR8" s="101">
        <f>AQ8*B8</f>
        <v>1872</v>
      </c>
      <c r="AS8" s="101">
        <v>23.4</v>
      </c>
      <c r="AT8" s="107">
        <f>AS8*B8</f>
        <v>936</v>
      </c>
      <c r="AU8" s="144" t="s">
        <v>120</v>
      </c>
      <c r="AV8" s="112">
        <v>18.79</v>
      </c>
      <c r="AW8" s="120">
        <v>16</v>
      </c>
      <c r="AX8" s="120">
        <v>6.0000000000000001E-3</v>
      </c>
      <c r="AY8" s="121"/>
      <c r="AZ8" s="121"/>
      <c r="BA8" s="121">
        <v>23.6</v>
      </c>
      <c r="BB8" s="133">
        <f>BA8*B8</f>
        <v>944</v>
      </c>
    </row>
    <row r="9" spans="1:54" x14ac:dyDescent="0.25">
      <c r="A9" s="74"/>
      <c r="B9" s="74"/>
      <c r="C9" s="75"/>
      <c r="D9" s="76"/>
      <c r="E9" s="77" t="s">
        <v>94</v>
      </c>
      <c r="F9" s="78"/>
      <c r="G9" s="166"/>
      <c r="H9" s="167"/>
      <c r="I9" s="166"/>
      <c r="J9" s="166"/>
      <c r="K9" s="168"/>
      <c r="L9" s="169">
        <f>SUM(L4+L7)</f>
        <v>101299</v>
      </c>
      <c r="M9" s="168"/>
      <c r="N9" s="170">
        <f>SUM(N4+N7+N8)</f>
        <v>48464.6</v>
      </c>
      <c r="O9" s="127"/>
      <c r="P9" s="140"/>
      <c r="Q9" s="127"/>
      <c r="R9" s="127"/>
      <c r="S9" s="85"/>
      <c r="T9" s="102">
        <f>SUM(T4+T5+T6+T7+T8)</f>
        <v>112848</v>
      </c>
      <c r="U9" s="85"/>
      <c r="V9" s="108">
        <f>SUM(V4+V5+V6+V7+V8)</f>
        <v>62366.5</v>
      </c>
      <c r="W9" s="127"/>
      <c r="X9" s="140"/>
      <c r="Y9" s="127"/>
      <c r="Z9" s="127"/>
      <c r="AA9" s="85"/>
      <c r="AB9" s="102">
        <f>SUM(AB4+AB5+AB6+AB7+AB8)</f>
        <v>115029.8</v>
      </c>
      <c r="AC9" s="85"/>
      <c r="AD9" s="108">
        <f>SUM(AD4+AD5+AD6+AD7+AD8)</f>
        <v>69020.149999999994</v>
      </c>
      <c r="AE9" s="127"/>
      <c r="AF9" s="140"/>
      <c r="AG9" s="127"/>
      <c r="AH9" s="127"/>
      <c r="AI9" s="85"/>
      <c r="AJ9" s="102">
        <f>SUM(AJ4+AJ5+AJ6+AJ7+AJ8)</f>
        <v>124537.60000000001</v>
      </c>
      <c r="AK9" s="85"/>
      <c r="AL9" s="143">
        <f>SUM(AL4+AL5+AL6+AL7+AL8)</f>
        <v>62268.800000000003</v>
      </c>
      <c r="AM9" s="129"/>
      <c r="AN9" s="128"/>
      <c r="AO9" s="127"/>
      <c r="AP9" s="127"/>
      <c r="AQ9" s="85"/>
      <c r="AR9" s="102">
        <f>SUM(AR4+AR5+AR6+AR7+AR8)</f>
        <v>125880.5</v>
      </c>
      <c r="AS9" s="85"/>
      <c r="AT9" s="108">
        <f>SUM(AT4+AT5+AT6+AT7+AT8)</f>
        <v>62940.25</v>
      </c>
      <c r="AU9" s="130"/>
      <c r="AV9" s="131"/>
      <c r="AW9" s="130"/>
      <c r="AX9" s="130"/>
      <c r="AY9" s="118"/>
      <c r="AZ9" s="118"/>
      <c r="BA9" s="118"/>
      <c r="BB9" s="134">
        <f>SUM(BB4+BB5+BB6+BB7+BB8)</f>
        <v>70856.5</v>
      </c>
    </row>
    <row r="10" spans="1:54" ht="54" x14ac:dyDescent="0.25">
      <c r="A10" s="74"/>
      <c r="B10" s="74"/>
      <c r="C10" s="79"/>
      <c r="D10" s="80" t="s">
        <v>78</v>
      </c>
      <c r="E10" s="64" t="s">
        <v>95</v>
      </c>
      <c r="F10" s="69"/>
      <c r="G10" s="61"/>
      <c r="H10" s="96"/>
      <c r="I10" s="61"/>
      <c r="J10" s="61"/>
      <c r="K10" s="85"/>
      <c r="L10" s="86"/>
      <c r="M10" s="86"/>
      <c r="N10" s="87"/>
      <c r="O10" s="61"/>
      <c r="P10" s="139"/>
      <c r="Q10" s="61"/>
      <c r="R10" s="61"/>
      <c r="S10" s="85"/>
      <c r="T10" s="86"/>
      <c r="U10" s="86"/>
      <c r="V10" s="87"/>
      <c r="W10" s="61"/>
      <c r="X10" s="139"/>
      <c r="Y10" s="61"/>
      <c r="Z10" s="61"/>
      <c r="AA10" s="85"/>
      <c r="AB10" s="86"/>
      <c r="AC10" s="86"/>
      <c r="AD10" s="87"/>
      <c r="AE10" s="61"/>
      <c r="AF10" s="139"/>
      <c r="AG10" s="61"/>
      <c r="AH10" s="61"/>
      <c r="AI10" s="85"/>
      <c r="AJ10" s="86"/>
      <c r="AK10" s="86"/>
      <c r="AL10" s="87"/>
      <c r="AM10" s="92"/>
      <c r="AN10" s="96"/>
      <c r="AO10" s="61"/>
      <c r="AP10" s="61"/>
      <c r="AQ10" s="85"/>
      <c r="AR10" s="86"/>
      <c r="AS10" s="86"/>
      <c r="AT10" s="107"/>
      <c r="AU10" s="111"/>
      <c r="AV10" s="112"/>
      <c r="AX10" s="111"/>
      <c r="AY10" s="118"/>
      <c r="AZ10" s="119"/>
      <c r="BA10" s="119"/>
      <c r="BB10" s="132"/>
    </row>
    <row r="11" spans="1:54" ht="40.5" x14ac:dyDescent="0.25">
      <c r="A11" s="74">
        <v>6</v>
      </c>
      <c r="B11" s="74">
        <v>350</v>
      </c>
      <c r="C11" s="81" t="s">
        <v>96</v>
      </c>
      <c r="D11" s="61"/>
      <c r="E11" s="82" t="s">
        <v>97</v>
      </c>
      <c r="F11" s="82" t="s">
        <v>98</v>
      </c>
      <c r="G11" s="61" t="s">
        <v>58</v>
      </c>
      <c r="H11" s="96"/>
      <c r="I11" s="94">
        <v>30.4</v>
      </c>
      <c r="J11" s="95">
        <v>1.2</v>
      </c>
      <c r="K11" s="103"/>
      <c r="L11" s="101"/>
      <c r="M11" s="101"/>
      <c r="N11" s="107"/>
      <c r="O11" s="61" t="s">
        <v>113</v>
      </c>
      <c r="P11" s="139"/>
      <c r="Q11" s="94">
        <v>30.4</v>
      </c>
      <c r="R11" s="95">
        <v>1.2</v>
      </c>
      <c r="S11" s="110">
        <v>147</v>
      </c>
      <c r="T11" s="101">
        <f>S11*B11</f>
        <v>51450</v>
      </c>
      <c r="U11" s="101">
        <v>73.98</v>
      </c>
      <c r="V11" s="107">
        <f>U11*B11</f>
        <v>25893</v>
      </c>
      <c r="W11" s="61"/>
      <c r="X11" s="139"/>
      <c r="Y11" s="94">
        <v>30.4</v>
      </c>
      <c r="Z11" s="95">
        <v>1.2</v>
      </c>
      <c r="AA11" s="110">
        <v>0</v>
      </c>
      <c r="AB11" s="101">
        <v>0</v>
      </c>
      <c r="AC11" s="101">
        <v>0</v>
      </c>
      <c r="AD11" s="107">
        <v>0</v>
      </c>
      <c r="AE11" s="92" t="s">
        <v>117</v>
      </c>
      <c r="AF11" s="139">
        <v>11.7</v>
      </c>
      <c r="AG11" s="94">
        <v>30.4</v>
      </c>
      <c r="AH11" s="95">
        <v>1.2</v>
      </c>
      <c r="AI11" s="101">
        <f t="shared" ref="AI11:AI12" si="2">SUM(AK11/0.5)</f>
        <v>145.62</v>
      </c>
      <c r="AJ11" s="101">
        <f>AI11*B11</f>
        <v>50967</v>
      </c>
      <c r="AK11" s="141">
        <v>72.81</v>
      </c>
      <c r="AL11" s="107">
        <f>AK11*B11</f>
        <v>25483.5</v>
      </c>
      <c r="AM11" s="92" t="s">
        <v>117</v>
      </c>
      <c r="AN11" s="96">
        <v>11.7</v>
      </c>
      <c r="AO11" s="94">
        <v>30.4</v>
      </c>
      <c r="AP11" s="95">
        <v>1.2</v>
      </c>
      <c r="AQ11" s="101">
        <f t="shared" ref="AQ11:AQ12" si="3">SUM(AS11/0.5)</f>
        <v>145.62</v>
      </c>
      <c r="AR11" s="101">
        <f>AQ11*B11</f>
        <v>50967</v>
      </c>
      <c r="AS11" s="141">
        <v>72.81</v>
      </c>
      <c r="AT11" s="107">
        <f>AS11*B11</f>
        <v>25483.5</v>
      </c>
      <c r="AU11" s="111"/>
      <c r="AV11" s="112">
        <v>11.7</v>
      </c>
      <c r="AW11" s="122">
        <v>30.4</v>
      </c>
      <c r="AX11" s="123">
        <v>1.2</v>
      </c>
      <c r="AY11" s="124"/>
      <c r="AZ11" s="121"/>
      <c r="BA11" s="121">
        <v>73.64</v>
      </c>
      <c r="BB11" s="133">
        <f>BA11*B11</f>
        <v>25774</v>
      </c>
    </row>
    <row r="12" spans="1:54" ht="40.5" x14ac:dyDescent="0.25">
      <c r="A12" s="74">
        <v>7</v>
      </c>
      <c r="B12" s="74">
        <v>250</v>
      </c>
      <c r="C12" s="81" t="s">
        <v>99</v>
      </c>
      <c r="D12" s="61"/>
      <c r="E12" s="82" t="s">
        <v>100</v>
      </c>
      <c r="F12" s="82" t="s">
        <v>101</v>
      </c>
      <c r="G12" s="89" t="s">
        <v>58</v>
      </c>
      <c r="H12" s="96"/>
      <c r="I12" s="94">
        <v>25.4</v>
      </c>
      <c r="J12" s="95">
        <v>1</v>
      </c>
      <c r="K12" s="103"/>
      <c r="L12" s="101"/>
      <c r="M12" s="101"/>
      <c r="N12" s="107"/>
      <c r="O12" s="61" t="s">
        <v>113</v>
      </c>
      <c r="P12" s="139"/>
      <c r="Q12" s="94">
        <v>25.4</v>
      </c>
      <c r="R12" s="95">
        <v>1</v>
      </c>
      <c r="S12" s="110">
        <v>156</v>
      </c>
      <c r="T12" s="101">
        <f>S12*B12</f>
        <v>39000</v>
      </c>
      <c r="U12" s="101">
        <v>84.94</v>
      </c>
      <c r="V12" s="107">
        <f>U12*B12</f>
        <v>21235</v>
      </c>
      <c r="W12" s="61"/>
      <c r="X12" s="139"/>
      <c r="Y12" s="94">
        <v>25.4</v>
      </c>
      <c r="Z12" s="95">
        <v>1</v>
      </c>
      <c r="AA12" s="110">
        <v>0</v>
      </c>
      <c r="AB12" s="101">
        <v>0</v>
      </c>
      <c r="AC12" s="101">
        <v>0</v>
      </c>
      <c r="AD12" s="107">
        <v>0</v>
      </c>
      <c r="AE12" s="92" t="s">
        <v>117</v>
      </c>
      <c r="AF12" s="139">
        <v>13.4</v>
      </c>
      <c r="AG12" s="94">
        <v>25.4</v>
      </c>
      <c r="AH12" s="95">
        <v>1</v>
      </c>
      <c r="AI12" s="101">
        <f t="shared" si="2"/>
        <v>167.2</v>
      </c>
      <c r="AJ12" s="101">
        <f>AI12*B12</f>
        <v>41800</v>
      </c>
      <c r="AK12" s="141">
        <v>83.6</v>
      </c>
      <c r="AL12" s="107">
        <f>AK12*B12</f>
        <v>20900</v>
      </c>
      <c r="AM12" s="92" t="s">
        <v>117</v>
      </c>
      <c r="AN12" s="96">
        <v>13.4</v>
      </c>
      <c r="AO12" s="94">
        <v>25.4</v>
      </c>
      <c r="AP12" s="95">
        <v>1</v>
      </c>
      <c r="AQ12" s="101">
        <f t="shared" si="3"/>
        <v>167.2</v>
      </c>
      <c r="AR12" s="101">
        <f>AQ12*B12</f>
        <v>41800</v>
      </c>
      <c r="AS12" s="141">
        <v>83.6</v>
      </c>
      <c r="AT12" s="107">
        <f>AS12*B12</f>
        <v>20900</v>
      </c>
      <c r="AU12" s="111"/>
      <c r="AV12" s="112">
        <v>13.4</v>
      </c>
      <c r="AW12" s="122">
        <v>25.4</v>
      </c>
      <c r="AX12" s="123">
        <v>1</v>
      </c>
      <c r="AY12" s="124"/>
      <c r="AZ12" s="121"/>
      <c r="BA12" s="121">
        <v>87.54</v>
      </c>
      <c r="BB12" s="133">
        <f>BA12*B12</f>
        <v>21885</v>
      </c>
    </row>
    <row r="13" spans="1:54" x14ac:dyDescent="0.25">
      <c r="A13" s="61"/>
      <c r="B13" s="61"/>
      <c r="C13" s="61"/>
      <c r="D13" s="61"/>
      <c r="E13" s="78" t="s">
        <v>94</v>
      </c>
      <c r="F13" s="78"/>
      <c r="G13" s="127"/>
      <c r="H13" s="128"/>
      <c r="I13" s="127"/>
      <c r="J13" s="127"/>
      <c r="K13" s="85"/>
      <c r="L13" s="85"/>
      <c r="M13" s="85"/>
      <c r="N13" s="108"/>
      <c r="O13" s="127"/>
      <c r="P13" s="140"/>
      <c r="Q13" s="127"/>
      <c r="R13" s="127"/>
      <c r="S13" s="85"/>
      <c r="T13" s="102">
        <f>SUM(T11+T12)</f>
        <v>90450</v>
      </c>
      <c r="U13" s="85"/>
      <c r="V13" s="108">
        <f>SUM(V11+V12)</f>
        <v>47128</v>
      </c>
      <c r="W13" s="127"/>
      <c r="X13" s="140"/>
      <c r="Y13" s="127"/>
      <c r="Z13" s="127"/>
      <c r="AA13" s="85"/>
      <c r="AB13" s="85"/>
      <c r="AC13" s="85"/>
      <c r="AD13" s="108">
        <v>0</v>
      </c>
      <c r="AE13" s="127"/>
      <c r="AF13" s="140"/>
      <c r="AG13" s="127"/>
      <c r="AH13" s="127"/>
      <c r="AI13" s="85"/>
      <c r="AJ13" s="102">
        <f>SUM(AJ11+AJ12)</f>
        <v>92767</v>
      </c>
      <c r="AK13" s="85"/>
      <c r="AL13" s="108">
        <f>SUM(AL11+AL12)</f>
        <v>46383.5</v>
      </c>
      <c r="AM13" s="127"/>
      <c r="AN13" s="128"/>
      <c r="AO13" s="127"/>
      <c r="AP13" s="127"/>
      <c r="AQ13" s="85"/>
      <c r="AR13" s="102">
        <f>SUM(AR11+AR120)</f>
        <v>50967</v>
      </c>
      <c r="AS13" s="85"/>
      <c r="AT13" s="108">
        <f>SUM(AT11+AT12)</f>
        <v>46383.5</v>
      </c>
      <c r="AU13" s="130"/>
      <c r="AV13" s="131"/>
      <c r="AW13" s="130"/>
      <c r="AX13" s="130"/>
      <c r="AY13" s="118"/>
      <c r="AZ13" s="118"/>
      <c r="BA13" s="118"/>
      <c r="BB13" s="134">
        <f>SUM(BB11+BB12)</f>
        <v>47659</v>
      </c>
    </row>
    <row r="14" spans="1:54" x14ac:dyDescent="0.25">
      <c r="A14" s="61"/>
      <c r="B14" s="61"/>
      <c r="C14" s="61"/>
      <c r="D14" s="61"/>
      <c r="E14" s="78"/>
      <c r="F14" s="78"/>
      <c r="G14" s="61"/>
      <c r="H14" s="96"/>
      <c r="I14" s="61"/>
      <c r="J14" s="61"/>
      <c r="K14" s="86"/>
      <c r="L14" s="86"/>
      <c r="M14" s="86"/>
      <c r="N14" s="108"/>
      <c r="O14" s="61"/>
      <c r="P14" s="139"/>
      <c r="Q14" s="61"/>
      <c r="R14" s="61"/>
      <c r="S14" s="86"/>
      <c r="T14" s="86"/>
      <c r="U14" s="86"/>
      <c r="V14" s="108"/>
      <c r="W14" s="61"/>
      <c r="X14" s="139"/>
      <c r="Y14" s="61"/>
      <c r="Z14" s="61"/>
      <c r="AA14" s="86"/>
      <c r="AB14" s="86"/>
      <c r="AC14" s="86"/>
      <c r="AD14" s="108"/>
      <c r="AE14" s="61"/>
      <c r="AF14" s="139"/>
      <c r="AG14" s="61"/>
      <c r="AH14" s="61"/>
      <c r="AI14" s="86"/>
      <c r="AJ14" s="86"/>
      <c r="AK14" s="86"/>
      <c r="AL14" s="108"/>
      <c r="AM14" s="61"/>
      <c r="AN14" s="96"/>
      <c r="AO14" s="61"/>
      <c r="AP14" s="61"/>
      <c r="AQ14" s="86"/>
      <c r="AR14" s="86"/>
      <c r="AS14" s="86"/>
      <c r="AT14" s="108"/>
      <c r="AU14" s="111"/>
      <c r="AV14" s="112"/>
      <c r="AW14" s="111"/>
      <c r="AX14" s="111"/>
      <c r="AY14" s="119"/>
      <c r="AZ14" s="119"/>
      <c r="BA14" s="119"/>
      <c r="BB14" s="134"/>
    </row>
    <row r="15" spans="1:54" x14ac:dyDescent="0.25">
      <c r="A15" s="76"/>
      <c r="B15" s="61"/>
      <c r="C15" s="61"/>
      <c r="D15" s="61"/>
      <c r="E15" s="83" t="s">
        <v>102</v>
      </c>
      <c r="F15" s="83"/>
      <c r="G15" s="61"/>
      <c r="H15" s="96"/>
      <c r="I15" s="61"/>
      <c r="J15" s="61"/>
      <c r="K15" s="86"/>
      <c r="L15" s="86"/>
      <c r="M15" s="86"/>
      <c r="N15" s="108"/>
      <c r="O15" s="61"/>
      <c r="P15" s="139"/>
      <c r="Q15" s="61"/>
      <c r="R15" s="61"/>
      <c r="S15" s="86"/>
      <c r="T15" s="86"/>
      <c r="U15" s="86"/>
      <c r="V15" s="108"/>
      <c r="W15" s="61"/>
      <c r="X15" s="139"/>
      <c r="Y15" s="61"/>
      <c r="Z15" s="61"/>
      <c r="AA15" s="86"/>
      <c r="AB15" s="86"/>
      <c r="AC15" s="86"/>
      <c r="AD15" s="108"/>
      <c r="AE15" s="61"/>
      <c r="AF15" s="139"/>
      <c r="AG15" s="61"/>
      <c r="AH15" s="61"/>
      <c r="AI15" s="86"/>
      <c r="AJ15" s="86"/>
      <c r="AK15" s="86"/>
      <c r="AL15" s="108"/>
      <c r="AM15" s="61"/>
      <c r="AN15" s="96"/>
      <c r="AO15" s="61"/>
      <c r="AP15" s="61"/>
      <c r="AQ15" s="86"/>
      <c r="AR15" s="86"/>
      <c r="AS15" s="86"/>
      <c r="AT15" s="108"/>
      <c r="AU15" s="111"/>
      <c r="AV15" s="112"/>
      <c r="AW15" s="111"/>
      <c r="AX15" s="111"/>
      <c r="AY15" s="119"/>
      <c r="AZ15" s="119"/>
      <c r="BA15" s="119"/>
      <c r="BB15" s="134"/>
    </row>
    <row r="16" spans="1:54" x14ac:dyDescent="0.25">
      <c r="A16" s="76"/>
      <c r="B16" s="61"/>
      <c r="C16" s="61"/>
      <c r="D16" s="61"/>
      <c r="E16" s="83"/>
      <c r="F16" s="83"/>
      <c r="G16" s="61"/>
      <c r="H16" s="96"/>
      <c r="I16" s="61"/>
      <c r="J16" s="61"/>
      <c r="K16" s="86"/>
      <c r="L16" s="86"/>
      <c r="M16" s="86"/>
      <c r="N16" s="108"/>
      <c r="O16" s="61"/>
      <c r="P16" s="139"/>
      <c r="Q16" s="61"/>
      <c r="R16" s="61"/>
      <c r="S16" s="86"/>
      <c r="T16" s="86"/>
      <c r="U16" s="86"/>
      <c r="V16" s="108">
        <f>(V9+V13)</f>
        <v>109494.5</v>
      </c>
      <c r="W16" s="61"/>
      <c r="X16" s="139"/>
      <c r="Y16" s="61"/>
      <c r="Z16" s="61"/>
      <c r="AA16" s="86"/>
      <c r="AB16" s="86"/>
      <c r="AC16" s="86"/>
      <c r="AD16" s="108"/>
      <c r="AE16" s="61"/>
      <c r="AF16" s="139"/>
      <c r="AG16" s="61"/>
      <c r="AH16" s="61"/>
      <c r="AI16" s="86"/>
      <c r="AJ16" s="86"/>
      <c r="AK16" s="86"/>
      <c r="AL16" s="143">
        <f>(AL9+AL13)</f>
        <v>108652.3</v>
      </c>
      <c r="AM16" s="61"/>
      <c r="AN16" s="96"/>
      <c r="AO16" s="61"/>
      <c r="AP16" s="61"/>
      <c r="AQ16" s="86"/>
      <c r="AR16" s="86"/>
      <c r="AS16" s="86"/>
      <c r="AT16" s="108">
        <f>(AT9+AT13)</f>
        <v>109323.75</v>
      </c>
      <c r="AU16" s="111"/>
      <c r="AV16" s="112"/>
      <c r="AW16" s="111"/>
      <c r="AX16" s="111"/>
      <c r="AY16" s="119"/>
      <c r="AZ16" s="119"/>
      <c r="BA16" s="119"/>
      <c r="BB16" s="108">
        <f>(BB9+BB13)</f>
        <v>118515.5</v>
      </c>
    </row>
    <row r="17" spans="1:54" ht="27" x14ac:dyDescent="0.25">
      <c r="A17" s="76"/>
      <c r="B17" s="61"/>
      <c r="C17" s="61"/>
      <c r="D17" s="61"/>
      <c r="E17" s="83" t="s">
        <v>103</v>
      </c>
      <c r="F17" s="83"/>
      <c r="G17" s="61"/>
      <c r="H17" s="96"/>
      <c r="I17" s="61"/>
      <c r="J17" s="61"/>
      <c r="K17" s="86"/>
      <c r="L17" s="86"/>
      <c r="M17" s="86"/>
      <c r="N17" s="108"/>
      <c r="O17" s="61"/>
      <c r="P17" s="139"/>
      <c r="Q17" s="61"/>
      <c r="R17" s="61"/>
      <c r="S17" s="86"/>
      <c r="T17" s="86"/>
      <c r="U17" s="86"/>
      <c r="V17" s="108"/>
      <c r="W17" s="61"/>
      <c r="X17" s="139"/>
      <c r="Y17" s="61"/>
      <c r="Z17" s="61"/>
      <c r="AA17" s="86"/>
      <c r="AB17" s="86"/>
      <c r="AC17" s="86"/>
      <c r="AD17" s="108"/>
      <c r="AE17" s="61"/>
      <c r="AF17" s="139"/>
      <c r="AG17" s="61"/>
      <c r="AH17" s="61"/>
      <c r="AI17" s="86"/>
      <c r="AJ17" s="86"/>
      <c r="AK17" s="86"/>
      <c r="AL17" s="108"/>
      <c r="AM17" s="61"/>
      <c r="AN17" s="96"/>
      <c r="AO17" s="61"/>
      <c r="AP17" s="61"/>
      <c r="AQ17" s="86"/>
      <c r="AR17" s="86"/>
      <c r="AS17" s="86"/>
      <c r="AT17" s="108"/>
      <c r="AU17" s="111"/>
      <c r="AV17" s="112"/>
      <c r="AW17" s="111"/>
      <c r="AX17" s="111"/>
      <c r="AY17" s="119"/>
      <c r="AZ17" s="119"/>
      <c r="BA17" s="119"/>
      <c r="BB17" s="134"/>
    </row>
    <row r="18" spans="1:54" ht="40.5" x14ac:dyDescent="0.25">
      <c r="A18" s="61"/>
      <c r="B18" s="61"/>
      <c r="C18" s="61"/>
      <c r="D18" s="61"/>
      <c r="E18" s="83" t="s">
        <v>104</v>
      </c>
      <c r="F18" s="84"/>
      <c r="G18" s="61"/>
      <c r="H18" s="96"/>
      <c r="I18" s="61"/>
      <c r="J18" s="61"/>
      <c r="K18" s="86"/>
      <c r="L18" s="86"/>
      <c r="M18" s="86"/>
      <c r="N18" s="87"/>
      <c r="O18" s="61"/>
      <c r="P18" s="139"/>
      <c r="Q18" s="61"/>
      <c r="R18" s="61"/>
      <c r="S18" s="86"/>
      <c r="T18" s="86"/>
      <c r="U18" s="86"/>
      <c r="V18" s="87"/>
      <c r="W18" s="61"/>
      <c r="X18" s="139"/>
      <c r="Y18" s="61"/>
      <c r="Z18" s="61"/>
      <c r="AA18" s="86"/>
      <c r="AB18" s="86"/>
      <c r="AC18" s="86"/>
      <c r="AD18" s="87"/>
      <c r="AE18" s="61"/>
      <c r="AF18" s="139"/>
      <c r="AG18" s="61"/>
      <c r="AH18" s="61"/>
      <c r="AI18" s="86"/>
      <c r="AJ18" s="86"/>
      <c r="AK18" s="86"/>
      <c r="AL18" s="87"/>
      <c r="AM18" s="61"/>
      <c r="AN18" s="96"/>
      <c r="AO18" s="61"/>
      <c r="AP18" s="61"/>
      <c r="AQ18" s="86"/>
      <c r="AR18" s="86"/>
      <c r="AS18" s="86"/>
      <c r="AT18" s="87"/>
      <c r="AU18" s="111"/>
      <c r="AV18" s="112"/>
      <c r="AW18" s="111"/>
      <c r="AX18" s="111"/>
      <c r="AY18" s="119"/>
      <c r="AZ18" s="119"/>
      <c r="BA18" s="119"/>
      <c r="BB18" s="132"/>
    </row>
    <row r="19" spans="1:54" x14ac:dyDescent="0.25">
      <c r="A19" s="61"/>
      <c r="B19" s="61"/>
      <c r="C19" s="61"/>
      <c r="D19" s="61"/>
      <c r="E19" s="85"/>
      <c r="F19" s="86"/>
      <c r="G19" s="61"/>
      <c r="H19" s="96"/>
      <c r="I19" s="61"/>
      <c r="J19" s="61"/>
      <c r="K19" s="104"/>
      <c r="L19" s="104"/>
      <c r="M19" s="104"/>
      <c r="N19" s="109"/>
      <c r="O19" s="61"/>
      <c r="P19" s="139"/>
      <c r="Q19" s="61"/>
      <c r="R19" s="61"/>
      <c r="S19" s="104"/>
      <c r="T19" s="104"/>
      <c r="U19" s="104"/>
      <c r="V19" s="109"/>
      <c r="W19" s="61"/>
      <c r="X19" s="139"/>
      <c r="Y19" s="61"/>
      <c r="Z19" s="61"/>
      <c r="AA19" s="104"/>
      <c r="AB19" s="104"/>
      <c r="AC19" s="104"/>
      <c r="AD19" s="109"/>
      <c r="AE19" s="61"/>
      <c r="AF19" s="139"/>
      <c r="AG19" s="61"/>
      <c r="AH19" s="61"/>
      <c r="AI19" s="104"/>
      <c r="AJ19" s="104"/>
      <c r="AK19" s="104"/>
      <c r="AL19" s="109"/>
      <c r="AM19" s="61"/>
      <c r="AN19" s="96"/>
      <c r="AO19" s="61"/>
      <c r="AP19" s="61"/>
      <c r="AQ19" s="104"/>
      <c r="AR19" s="104"/>
      <c r="AS19" s="104"/>
      <c r="AT19" s="109"/>
      <c r="AU19" s="111"/>
      <c r="AV19" s="112"/>
      <c r="AW19" s="111"/>
      <c r="AX19" s="111"/>
      <c r="AY19" s="125"/>
      <c r="AZ19" s="125"/>
      <c r="BA19" s="125"/>
      <c r="BB19" s="135"/>
    </row>
    <row r="20" spans="1:54" ht="27" x14ac:dyDescent="0.25">
      <c r="A20" s="61"/>
      <c r="B20" s="61"/>
      <c r="C20" s="61"/>
      <c r="D20" s="61"/>
      <c r="E20" s="83" t="s">
        <v>105</v>
      </c>
      <c r="F20" s="84"/>
      <c r="G20" s="61"/>
      <c r="H20" s="96"/>
      <c r="I20" s="61"/>
      <c r="J20" s="61"/>
      <c r="K20" s="104"/>
      <c r="L20" s="104"/>
      <c r="M20" s="104"/>
      <c r="N20" s="109"/>
      <c r="O20" s="61"/>
      <c r="P20" s="139"/>
      <c r="Q20" s="61"/>
      <c r="R20" s="61"/>
      <c r="S20" s="104"/>
      <c r="T20" s="104"/>
      <c r="U20" s="104"/>
      <c r="V20" s="109"/>
      <c r="W20" s="61"/>
      <c r="X20" s="139"/>
      <c r="Y20" s="61"/>
      <c r="Z20" s="61"/>
      <c r="AA20" s="104"/>
      <c r="AB20" s="104"/>
      <c r="AC20" s="104"/>
      <c r="AD20" s="109"/>
      <c r="AE20" s="61"/>
      <c r="AF20" s="139"/>
      <c r="AG20" s="61"/>
      <c r="AH20" s="61"/>
      <c r="AI20" s="104"/>
      <c r="AJ20" s="104"/>
      <c r="AK20" s="104"/>
      <c r="AL20" s="109"/>
      <c r="AM20" s="61"/>
      <c r="AN20" s="96"/>
      <c r="AO20" s="61"/>
      <c r="AP20" s="61"/>
      <c r="AQ20" s="104"/>
      <c r="AR20" s="104"/>
      <c r="AS20" s="104"/>
      <c r="AT20" s="109"/>
      <c r="AU20" s="111"/>
      <c r="AV20" s="112"/>
      <c r="AW20" s="111"/>
      <c r="AX20" s="111"/>
      <c r="AY20" s="125"/>
      <c r="AZ20" s="125"/>
      <c r="BA20" s="125"/>
      <c r="BB20" s="135"/>
    </row>
    <row r="21" spans="1:54" x14ac:dyDescent="0.25">
      <c r="A21" s="61"/>
      <c r="B21" s="61"/>
      <c r="C21" s="61"/>
      <c r="D21" s="61"/>
      <c r="E21" s="61"/>
      <c r="F21" s="61"/>
      <c r="G21" s="61"/>
      <c r="H21" s="96"/>
      <c r="I21" s="61"/>
      <c r="J21" s="61"/>
      <c r="K21" s="61"/>
      <c r="L21" s="61"/>
      <c r="M21" s="61"/>
      <c r="N21" s="88"/>
      <c r="O21" s="61"/>
      <c r="P21" s="139"/>
      <c r="Q21" s="61"/>
      <c r="R21" s="61"/>
      <c r="S21" s="61"/>
      <c r="T21" s="61"/>
      <c r="U21" s="61"/>
      <c r="V21" s="88"/>
      <c r="W21" s="61"/>
      <c r="X21" s="139"/>
      <c r="Y21" s="61"/>
      <c r="Z21" s="61"/>
      <c r="AA21" s="61"/>
      <c r="AB21" s="61"/>
      <c r="AC21" s="61"/>
      <c r="AD21" s="88"/>
      <c r="AE21" s="61"/>
      <c r="AF21" s="139"/>
      <c r="AG21" s="61"/>
      <c r="AH21" s="61"/>
      <c r="AI21" s="61"/>
      <c r="AJ21" s="61"/>
      <c r="AK21" s="61"/>
      <c r="AL21" s="88"/>
      <c r="AM21" s="61"/>
      <c r="AN21" s="96"/>
      <c r="AO21" s="61"/>
      <c r="AP21" s="61"/>
      <c r="AQ21" s="61"/>
      <c r="AR21" s="61"/>
      <c r="AS21" s="61"/>
      <c r="AT21" s="88"/>
      <c r="AU21" s="111"/>
      <c r="AV21" s="112"/>
      <c r="AW21" s="111"/>
      <c r="AX21" s="111"/>
      <c r="AY21" s="111"/>
      <c r="AZ21" s="111"/>
      <c r="BA21" s="111"/>
      <c r="BB21" s="136"/>
    </row>
    <row r="22" spans="1:54" ht="27" x14ac:dyDescent="0.25">
      <c r="A22" s="61"/>
      <c r="B22" s="61"/>
      <c r="C22" s="61"/>
      <c r="D22" s="61"/>
      <c r="E22" s="172" t="s">
        <v>125</v>
      </c>
      <c r="F22" s="61"/>
      <c r="G22" s="61"/>
      <c r="H22" s="96"/>
      <c r="I22" s="61"/>
      <c r="J22" s="61"/>
      <c r="K22" s="61"/>
      <c r="L22" s="61"/>
      <c r="M22" s="61"/>
      <c r="N22" s="88"/>
      <c r="O22" s="61"/>
      <c r="P22" s="139"/>
      <c r="Q22" s="61"/>
      <c r="R22" s="61"/>
      <c r="S22" s="61"/>
      <c r="T22" s="61"/>
      <c r="U22" s="61"/>
      <c r="V22" s="88"/>
      <c r="W22" s="61"/>
      <c r="X22" s="139"/>
      <c r="Y22" s="61"/>
      <c r="Z22" s="61"/>
      <c r="AA22" s="61"/>
      <c r="AB22" s="61"/>
      <c r="AC22" s="61"/>
      <c r="AD22" s="88"/>
      <c r="AE22" s="61"/>
      <c r="AF22" s="139"/>
      <c r="AG22" s="61"/>
      <c r="AH22" s="61"/>
      <c r="AI22" s="61"/>
      <c r="AJ22" s="61"/>
      <c r="AK22" s="61"/>
      <c r="AL22" s="88"/>
      <c r="AM22" s="61"/>
      <c r="AN22" s="96"/>
      <c r="AO22" s="61"/>
      <c r="AP22" s="61"/>
      <c r="AQ22" s="61"/>
      <c r="AR22" s="61"/>
      <c r="AS22" s="61"/>
      <c r="AT22" s="88"/>
      <c r="AU22" s="111"/>
      <c r="AV22" s="112"/>
      <c r="AW22" s="111"/>
      <c r="AX22" s="111"/>
      <c r="AY22" s="111"/>
      <c r="AZ22" s="111"/>
      <c r="BA22" s="111"/>
      <c r="BB22" s="136"/>
    </row>
    <row r="23" spans="1:54" x14ac:dyDescent="0.25">
      <c r="A23" s="61"/>
      <c r="B23" s="61"/>
      <c r="C23" s="61"/>
      <c r="D23" s="61"/>
      <c r="E23" s="61"/>
      <c r="F23" s="61"/>
      <c r="G23" s="61"/>
      <c r="H23" s="96"/>
      <c r="I23" s="61"/>
      <c r="J23" s="61"/>
      <c r="K23" s="61"/>
      <c r="L23" s="61"/>
      <c r="M23" s="61"/>
      <c r="N23" s="88"/>
      <c r="O23" s="61"/>
      <c r="P23" s="139"/>
      <c r="Q23" s="61"/>
      <c r="R23" s="61"/>
      <c r="S23" s="61"/>
      <c r="T23" s="61"/>
      <c r="U23" s="61"/>
      <c r="V23" s="88"/>
      <c r="W23" s="61"/>
      <c r="X23" s="139"/>
      <c r="Y23" s="61"/>
      <c r="Z23" s="61"/>
      <c r="AA23" s="61"/>
      <c r="AB23" s="61"/>
      <c r="AC23" s="61"/>
      <c r="AD23" s="88"/>
      <c r="AE23" s="61"/>
      <c r="AF23" s="139"/>
      <c r="AG23" s="61"/>
      <c r="AH23" s="61"/>
      <c r="AI23" s="61"/>
      <c r="AJ23" s="61"/>
      <c r="AK23" s="61"/>
      <c r="AL23" s="88"/>
      <c r="AM23" s="61"/>
      <c r="AN23" s="96"/>
      <c r="AO23" s="61"/>
      <c r="AP23" s="61"/>
      <c r="AQ23" s="61"/>
      <c r="AR23" s="61"/>
      <c r="AS23" s="61"/>
      <c r="AT23" s="88"/>
      <c r="AU23" s="111"/>
      <c r="AV23" s="112"/>
      <c r="AW23" s="111"/>
      <c r="AX23" s="111"/>
      <c r="AY23" s="111"/>
      <c r="AZ23" s="111"/>
      <c r="BA23" s="111"/>
      <c r="BB23" s="136"/>
    </row>
    <row r="24" spans="1:54" x14ac:dyDescent="0.25">
      <c r="A24" s="61"/>
      <c r="B24" s="61"/>
      <c r="C24" s="61"/>
      <c r="D24" s="61"/>
      <c r="E24" s="61"/>
      <c r="F24" s="61"/>
      <c r="G24" s="61"/>
      <c r="H24" s="96"/>
      <c r="I24" s="61"/>
      <c r="J24" s="61"/>
      <c r="K24" s="61"/>
      <c r="L24" s="61"/>
      <c r="M24" s="61"/>
      <c r="N24" s="88"/>
      <c r="O24" s="61"/>
      <c r="P24" s="139"/>
      <c r="Q24" s="61"/>
      <c r="R24" s="61"/>
      <c r="S24" s="61"/>
      <c r="T24" s="61"/>
      <c r="U24" s="61"/>
      <c r="V24" s="88"/>
      <c r="W24" s="61"/>
      <c r="X24" s="139"/>
      <c r="Y24" s="61"/>
      <c r="Z24" s="61"/>
      <c r="AA24" s="61"/>
      <c r="AB24" s="61"/>
      <c r="AC24" s="61"/>
      <c r="AD24" s="88"/>
      <c r="AE24" s="61"/>
      <c r="AF24" s="139"/>
      <c r="AG24" s="61"/>
      <c r="AH24" s="61"/>
      <c r="AI24" s="61"/>
      <c r="AJ24" s="61"/>
      <c r="AK24" s="61"/>
      <c r="AL24" s="88"/>
      <c r="AM24" s="61"/>
      <c r="AN24" s="96"/>
      <c r="AO24" s="61"/>
      <c r="AP24" s="61"/>
      <c r="AQ24" s="61"/>
      <c r="AR24" s="61"/>
      <c r="AS24" s="61"/>
      <c r="AT24" s="88"/>
      <c r="AU24" s="111"/>
      <c r="AV24" s="112"/>
      <c r="AW24" s="111"/>
      <c r="AX24" s="111"/>
      <c r="AY24" s="111"/>
      <c r="AZ24" s="111"/>
      <c r="BA24" s="111"/>
      <c r="BB24" s="136"/>
    </row>
    <row r="25" spans="1:54" x14ac:dyDescent="0.25">
      <c r="A25" s="61"/>
      <c r="B25" s="61"/>
      <c r="C25" s="61"/>
      <c r="D25" s="61"/>
      <c r="E25" s="171" t="s">
        <v>131</v>
      </c>
      <c r="F25" s="61"/>
      <c r="G25" s="61"/>
      <c r="H25" s="96"/>
      <c r="I25" s="61"/>
      <c r="J25" s="61"/>
      <c r="K25" s="61"/>
      <c r="L25" s="61"/>
      <c r="M25" s="61"/>
      <c r="N25" s="88"/>
      <c r="O25" s="61"/>
      <c r="P25" s="139"/>
      <c r="Q25" s="61"/>
      <c r="R25" s="61"/>
      <c r="S25" s="61"/>
      <c r="T25" s="61"/>
      <c r="U25" s="61"/>
      <c r="V25" s="88"/>
      <c r="W25" s="61"/>
      <c r="X25" s="139"/>
      <c r="Y25" s="61"/>
      <c r="Z25" s="61"/>
      <c r="AA25" s="61"/>
      <c r="AB25" s="61"/>
      <c r="AC25" s="61"/>
      <c r="AD25" s="88"/>
      <c r="AE25" s="61"/>
      <c r="AF25" s="139"/>
      <c r="AG25" s="61"/>
      <c r="AH25" s="61"/>
      <c r="AI25" s="61"/>
      <c r="AJ25" s="61"/>
      <c r="AK25" s="61"/>
      <c r="AL25" s="88"/>
      <c r="AM25" s="61"/>
      <c r="AN25" s="96"/>
      <c r="AO25" s="61"/>
      <c r="AP25" s="61"/>
      <c r="AQ25" s="61"/>
      <c r="AR25" s="61"/>
      <c r="AS25" s="61"/>
      <c r="AT25" s="88"/>
      <c r="AU25" s="111"/>
      <c r="AV25" s="112"/>
      <c r="AW25" s="111"/>
      <c r="AX25" s="111"/>
      <c r="AY25" s="111"/>
      <c r="AZ25" s="111"/>
      <c r="BA25" s="111"/>
      <c r="BB25" s="136"/>
    </row>
    <row r="26" spans="1:54" x14ac:dyDescent="0.25">
      <c r="A26" s="61"/>
      <c r="B26" s="61"/>
      <c r="C26" s="61"/>
      <c r="D26" s="61"/>
      <c r="E26" s="61"/>
      <c r="F26" s="61"/>
      <c r="G26" s="61"/>
      <c r="H26" s="96"/>
      <c r="I26" s="61"/>
      <c r="J26" s="61"/>
      <c r="K26" s="61"/>
      <c r="L26" s="61"/>
      <c r="M26" s="61"/>
      <c r="N26" s="88"/>
      <c r="O26" s="61"/>
      <c r="P26" s="139"/>
      <c r="Q26" s="61"/>
      <c r="R26" s="61"/>
      <c r="S26" s="61"/>
      <c r="T26" s="61"/>
      <c r="U26" s="61"/>
      <c r="V26" s="88"/>
      <c r="W26" s="61"/>
      <c r="X26" s="139"/>
      <c r="Y26" s="61"/>
      <c r="Z26" s="61"/>
      <c r="AA26" s="61"/>
      <c r="AB26" s="61"/>
      <c r="AC26" s="61"/>
      <c r="AD26" s="88"/>
      <c r="AE26" s="61"/>
      <c r="AF26" s="139"/>
      <c r="AG26" s="61"/>
      <c r="AH26" s="61"/>
      <c r="AI26" s="61"/>
      <c r="AJ26" s="61"/>
      <c r="AK26" s="61"/>
      <c r="AL26" s="88"/>
      <c r="AM26" s="61"/>
      <c r="AN26" s="96"/>
      <c r="AO26" s="61"/>
      <c r="AP26" s="61"/>
      <c r="AQ26" s="61"/>
      <c r="AR26" s="61"/>
      <c r="AS26" s="61"/>
      <c r="AT26" s="88"/>
      <c r="AU26" s="111"/>
      <c r="AV26" s="112"/>
      <c r="AW26" s="111"/>
      <c r="AX26" s="111"/>
      <c r="AY26" s="111"/>
      <c r="AZ26" s="111"/>
      <c r="BA26" s="111"/>
      <c r="BB26" s="136"/>
    </row>
    <row r="27" spans="1:54" x14ac:dyDescent="0.25">
      <c r="A27" s="61"/>
      <c r="B27" s="61"/>
      <c r="C27" s="61"/>
      <c r="D27" s="61"/>
      <c r="E27" s="61"/>
      <c r="F27" s="61"/>
      <c r="G27" s="61"/>
      <c r="H27" s="96"/>
      <c r="I27" s="61"/>
      <c r="J27" s="61"/>
      <c r="K27" s="61"/>
      <c r="L27" s="61"/>
      <c r="M27" s="61"/>
      <c r="N27" s="88"/>
      <c r="O27" s="61"/>
      <c r="P27" s="139"/>
      <c r="Q27" s="61"/>
      <c r="R27" s="61"/>
      <c r="S27" s="61"/>
      <c r="T27" s="61"/>
      <c r="U27" s="61"/>
      <c r="V27" s="88"/>
      <c r="W27" s="61"/>
      <c r="X27" s="139"/>
      <c r="Y27" s="61"/>
      <c r="Z27" s="61"/>
      <c r="AA27" s="61"/>
      <c r="AB27" s="61"/>
      <c r="AC27" s="61"/>
      <c r="AD27" s="88"/>
      <c r="AE27" s="61"/>
      <c r="AF27" s="139"/>
      <c r="AG27" s="61"/>
      <c r="AH27" s="61"/>
      <c r="AI27" s="61"/>
      <c r="AJ27" s="61"/>
      <c r="AK27" s="61"/>
      <c r="AL27" s="88"/>
      <c r="AM27" s="61"/>
      <c r="AN27" s="96"/>
      <c r="AO27" s="61"/>
      <c r="AP27" s="61"/>
      <c r="AQ27" s="61"/>
      <c r="AR27" s="61"/>
      <c r="AS27" s="61"/>
      <c r="AT27" s="88"/>
      <c r="AU27" s="111"/>
      <c r="AV27" s="112"/>
      <c r="AW27" s="111"/>
      <c r="AX27" s="111"/>
      <c r="AY27" s="111"/>
      <c r="AZ27" s="111"/>
      <c r="BA27" s="111"/>
      <c r="BB27" s="136"/>
    </row>
    <row r="28" spans="1:54" x14ac:dyDescent="0.25">
      <c r="A28" s="61"/>
      <c r="B28" s="61"/>
      <c r="C28" s="61"/>
      <c r="D28" s="61"/>
      <c r="E28" s="61"/>
      <c r="F28" s="61"/>
      <c r="G28" s="61"/>
      <c r="H28" s="96"/>
      <c r="I28" s="61"/>
      <c r="J28" s="61"/>
      <c r="K28" s="61"/>
      <c r="L28" s="61"/>
      <c r="M28" s="61"/>
      <c r="N28" s="88"/>
      <c r="O28" s="61"/>
      <c r="P28" s="139"/>
      <c r="Q28" s="61"/>
      <c r="R28" s="61"/>
      <c r="S28" s="61"/>
      <c r="T28" s="61"/>
      <c r="U28" s="61"/>
      <c r="V28" s="88"/>
      <c r="W28" s="61"/>
      <c r="X28" s="139"/>
      <c r="Y28" s="61"/>
      <c r="Z28" s="61"/>
      <c r="AA28" s="61"/>
      <c r="AB28" s="61"/>
      <c r="AC28" s="61"/>
      <c r="AD28" s="88"/>
      <c r="AE28" s="61"/>
      <c r="AF28" s="139"/>
      <c r="AG28" s="61"/>
      <c r="AH28" s="61"/>
      <c r="AI28" s="61"/>
      <c r="AJ28" s="61"/>
      <c r="AK28" s="61"/>
      <c r="AL28" s="88"/>
      <c r="AM28" s="61"/>
      <c r="AN28" s="96"/>
      <c r="AO28" s="61"/>
      <c r="AP28" s="61"/>
      <c r="AQ28" s="61"/>
      <c r="AR28" s="61"/>
      <c r="AS28" s="61"/>
      <c r="AT28" s="88"/>
      <c r="AU28" s="111"/>
      <c r="AV28" s="112"/>
      <c r="AW28" s="111"/>
      <c r="AX28" s="111"/>
      <c r="AY28" s="111"/>
      <c r="AZ28" s="111"/>
      <c r="BA28" s="111"/>
      <c r="BB28" s="136"/>
    </row>
    <row r="29" spans="1:54" x14ac:dyDescent="0.25">
      <c r="A29" s="61"/>
      <c r="B29" s="61"/>
      <c r="C29" s="61"/>
      <c r="D29" s="61"/>
      <c r="E29" s="61"/>
      <c r="F29" s="61"/>
      <c r="G29" s="61"/>
      <c r="H29" s="96"/>
      <c r="I29" s="61"/>
      <c r="J29" s="61"/>
      <c r="K29" s="61"/>
      <c r="L29" s="61"/>
      <c r="M29" s="61"/>
      <c r="N29" s="88"/>
      <c r="O29" s="61"/>
      <c r="P29" s="139"/>
      <c r="Q29" s="61"/>
      <c r="R29" s="61"/>
      <c r="S29" s="61"/>
      <c r="T29" s="61"/>
      <c r="U29" s="61"/>
      <c r="V29" s="88"/>
      <c r="W29" s="61"/>
      <c r="X29" s="139"/>
      <c r="Y29" s="61"/>
      <c r="Z29" s="61"/>
      <c r="AA29" s="61"/>
      <c r="AB29" s="61"/>
      <c r="AC29" s="61"/>
      <c r="AD29" s="88"/>
      <c r="AE29" s="61"/>
      <c r="AF29" s="139"/>
      <c r="AG29" s="61"/>
      <c r="AH29" s="61"/>
      <c r="AI29" s="61"/>
      <c r="AJ29" s="61"/>
      <c r="AK29" s="61"/>
      <c r="AL29" s="88"/>
      <c r="AM29" s="61"/>
      <c r="AN29" s="96"/>
      <c r="AO29" s="61"/>
      <c r="AP29" s="61"/>
      <c r="AQ29" s="61"/>
      <c r="AR29" s="61"/>
      <c r="AS29" s="61"/>
      <c r="AT29" s="88"/>
      <c r="AU29" s="111"/>
      <c r="AV29" s="112"/>
      <c r="AW29" s="111"/>
      <c r="AX29" s="111"/>
      <c r="AY29" s="111"/>
      <c r="AZ29" s="111"/>
      <c r="BA29" s="111"/>
      <c r="BB29" s="136"/>
    </row>
    <row r="30" spans="1:54" x14ac:dyDescent="0.25">
      <c r="A30" s="61"/>
      <c r="B30" s="61"/>
      <c r="C30" s="61"/>
      <c r="D30" s="61"/>
      <c r="E30" s="61"/>
      <c r="F30" s="61"/>
      <c r="G30" s="61"/>
      <c r="H30" s="96"/>
      <c r="I30" s="61"/>
      <c r="J30" s="61"/>
      <c r="K30" s="61"/>
      <c r="L30" s="61"/>
      <c r="M30" s="61"/>
      <c r="N30" s="88"/>
      <c r="O30" s="61"/>
      <c r="P30" s="139"/>
      <c r="Q30" s="61"/>
      <c r="R30" s="61"/>
      <c r="S30" s="61"/>
      <c r="T30" s="61"/>
      <c r="U30" s="61"/>
      <c r="V30" s="88"/>
      <c r="W30" s="61"/>
      <c r="X30" s="139"/>
      <c r="Y30" s="61"/>
      <c r="Z30" s="61"/>
      <c r="AA30" s="61"/>
      <c r="AB30" s="61"/>
      <c r="AC30" s="61"/>
      <c r="AD30" s="88"/>
      <c r="AE30" s="61"/>
      <c r="AF30" s="139"/>
      <c r="AG30" s="61"/>
      <c r="AH30" s="61"/>
      <c r="AI30" s="61"/>
      <c r="AJ30" s="61"/>
      <c r="AK30" s="61"/>
      <c r="AL30" s="88"/>
      <c r="AM30" s="61"/>
      <c r="AN30" s="96"/>
      <c r="AO30" s="61"/>
      <c r="AP30" s="61"/>
      <c r="AQ30" s="61"/>
      <c r="AR30" s="61"/>
      <c r="AS30" s="61"/>
      <c r="AT30" s="88"/>
      <c r="AU30" s="111"/>
      <c r="AV30" s="112"/>
      <c r="AW30" s="111"/>
      <c r="AX30" s="111"/>
      <c r="AY30" s="111"/>
      <c r="AZ30" s="111"/>
      <c r="BA30" s="111"/>
      <c r="BB30" s="136"/>
    </row>
    <row r="31" spans="1:54" x14ac:dyDescent="0.25">
      <c r="A31" s="61"/>
      <c r="B31" s="61"/>
      <c r="C31" s="61"/>
      <c r="D31" s="61"/>
      <c r="E31" s="61"/>
      <c r="F31" s="61"/>
      <c r="G31" s="61"/>
      <c r="H31" s="96"/>
      <c r="I31" s="61"/>
      <c r="J31" s="61"/>
      <c r="K31" s="61"/>
      <c r="L31" s="61"/>
      <c r="M31" s="61"/>
      <c r="N31" s="88"/>
      <c r="O31" s="61"/>
      <c r="P31" s="139"/>
      <c r="Q31" s="61"/>
      <c r="R31" s="61"/>
      <c r="S31" s="61"/>
      <c r="T31" s="61"/>
      <c r="U31" s="61"/>
      <c r="V31" s="88"/>
      <c r="W31" s="61"/>
      <c r="X31" s="139"/>
      <c r="Y31" s="61"/>
      <c r="Z31" s="61"/>
      <c r="AA31" s="61"/>
      <c r="AB31" s="61"/>
      <c r="AC31" s="61"/>
      <c r="AD31" s="88"/>
      <c r="AE31" s="61"/>
      <c r="AF31" s="139"/>
      <c r="AG31" s="61"/>
      <c r="AH31" s="61"/>
      <c r="AI31" s="61"/>
      <c r="AJ31" s="61"/>
      <c r="AK31" s="61"/>
      <c r="AL31" s="88"/>
      <c r="AM31" s="61"/>
      <c r="AN31" s="96"/>
      <c r="AO31" s="61"/>
      <c r="AP31" s="61"/>
      <c r="AQ31" s="61"/>
      <c r="AR31" s="61"/>
      <c r="AS31" s="61"/>
      <c r="AT31" s="88"/>
      <c r="AU31" s="111"/>
      <c r="AV31" s="112"/>
      <c r="AW31" s="111"/>
      <c r="AX31" s="111"/>
      <c r="AY31" s="111"/>
      <c r="AZ31" s="111"/>
      <c r="BA31" s="111"/>
      <c r="BB31" s="136"/>
    </row>
    <row r="32" spans="1:54" x14ac:dyDescent="0.25">
      <c r="A32" s="61"/>
      <c r="B32" s="61"/>
      <c r="C32" s="61"/>
      <c r="D32" s="61"/>
      <c r="E32" s="61"/>
      <c r="F32" s="61"/>
      <c r="G32" s="61"/>
      <c r="H32" s="96"/>
      <c r="I32" s="61"/>
      <c r="J32" s="61"/>
      <c r="K32" s="61"/>
      <c r="L32" s="61"/>
      <c r="M32" s="61"/>
      <c r="N32" s="88"/>
      <c r="O32" s="61"/>
      <c r="P32" s="139"/>
      <c r="Q32" s="61"/>
      <c r="R32" s="61"/>
      <c r="S32" s="61"/>
      <c r="T32" s="61"/>
      <c r="U32" s="61"/>
      <c r="V32" s="88"/>
      <c r="W32" s="61"/>
      <c r="X32" s="139"/>
      <c r="Y32" s="61"/>
      <c r="Z32" s="61"/>
      <c r="AA32" s="61"/>
      <c r="AB32" s="61"/>
      <c r="AC32" s="61"/>
      <c r="AD32" s="88"/>
      <c r="AE32" s="61"/>
      <c r="AF32" s="139"/>
      <c r="AG32" s="61"/>
      <c r="AH32" s="61"/>
      <c r="AI32" s="61"/>
      <c r="AJ32" s="61"/>
      <c r="AK32" s="61"/>
      <c r="AL32" s="88"/>
      <c r="AM32" s="61"/>
      <c r="AN32" s="96"/>
      <c r="AO32" s="61"/>
      <c r="AP32" s="61"/>
      <c r="AQ32" s="61"/>
      <c r="AR32" s="61"/>
      <c r="AS32" s="61"/>
      <c r="AT32" s="88"/>
      <c r="AU32" s="111"/>
      <c r="AV32" s="112"/>
      <c r="AW32" s="111"/>
      <c r="AX32" s="111"/>
      <c r="AY32" s="111"/>
      <c r="AZ32" s="111"/>
      <c r="BA32" s="111"/>
      <c r="BB32" s="136"/>
    </row>
    <row r="33" spans="1:54" x14ac:dyDescent="0.25">
      <c r="A33" s="61"/>
      <c r="B33" s="61"/>
      <c r="C33" s="61"/>
      <c r="D33" s="61"/>
      <c r="E33" s="61"/>
      <c r="F33" s="61"/>
      <c r="G33" s="61"/>
      <c r="H33" s="96"/>
      <c r="I33" s="61"/>
      <c r="J33" s="61"/>
      <c r="K33" s="61"/>
      <c r="L33" s="61"/>
      <c r="M33" s="61"/>
      <c r="N33" s="88"/>
      <c r="O33" s="61"/>
      <c r="P33" s="139"/>
      <c r="Q33" s="61"/>
      <c r="R33" s="61"/>
      <c r="S33" s="61"/>
      <c r="T33" s="61"/>
      <c r="U33" s="61"/>
      <c r="V33" s="88"/>
      <c r="W33" s="61"/>
      <c r="X33" s="139"/>
      <c r="Y33" s="61"/>
      <c r="Z33" s="61"/>
      <c r="AA33" s="61"/>
      <c r="AB33" s="61"/>
      <c r="AC33" s="61"/>
      <c r="AD33" s="88"/>
      <c r="AE33" s="61"/>
      <c r="AF33" s="139"/>
      <c r="AG33" s="61"/>
      <c r="AH33" s="61"/>
      <c r="AI33" s="61"/>
      <c r="AJ33" s="61"/>
      <c r="AK33" s="61"/>
      <c r="AL33" s="88"/>
      <c r="AM33" s="61"/>
      <c r="AN33" s="96"/>
      <c r="AO33" s="61"/>
      <c r="AP33" s="61"/>
      <c r="AQ33" s="61"/>
      <c r="AR33" s="61"/>
      <c r="AS33" s="61"/>
      <c r="AT33" s="88"/>
      <c r="AU33" s="111"/>
      <c r="AV33" s="112"/>
      <c r="AW33" s="111"/>
      <c r="AX33" s="111"/>
      <c r="AY33" s="111"/>
      <c r="AZ33" s="111"/>
      <c r="BA33" s="111"/>
      <c r="BB33" s="136"/>
    </row>
    <row r="34" spans="1:54" x14ac:dyDescent="0.25">
      <c r="A34" s="61"/>
      <c r="B34" s="61"/>
      <c r="C34" s="61"/>
      <c r="D34" s="61"/>
      <c r="E34" s="61"/>
      <c r="F34" s="61"/>
      <c r="G34" s="61"/>
      <c r="H34" s="96"/>
      <c r="I34" s="61"/>
      <c r="J34" s="61"/>
      <c r="K34" s="61"/>
      <c r="L34" s="61"/>
      <c r="M34" s="61"/>
      <c r="N34" s="88"/>
      <c r="O34" s="61"/>
      <c r="P34" s="139"/>
      <c r="Q34" s="61"/>
      <c r="R34" s="61"/>
      <c r="S34" s="61"/>
      <c r="T34" s="61"/>
      <c r="U34" s="61"/>
      <c r="V34" s="88"/>
      <c r="W34" s="61"/>
      <c r="X34" s="139"/>
      <c r="Y34" s="61"/>
      <c r="Z34" s="61"/>
      <c r="AA34" s="61"/>
      <c r="AB34" s="61"/>
      <c r="AC34" s="61"/>
      <c r="AD34" s="88"/>
      <c r="AE34" s="61"/>
      <c r="AF34" s="139"/>
      <c r="AG34" s="61"/>
      <c r="AH34" s="61"/>
      <c r="AI34" s="61"/>
      <c r="AJ34" s="61"/>
      <c r="AK34" s="61"/>
      <c r="AL34" s="88"/>
      <c r="AM34" s="61"/>
      <c r="AN34" s="96"/>
      <c r="AO34" s="61"/>
      <c r="AP34" s="61"/>
      <c r="AQ34" s="61"/>
      <c r="AR34" s="61"/>
      <c r="AS34" s="61"/>
      <c r="AT34" s="88"/>
      <c r="AU34" s="111"/>
      <c r="AV34" s="112"/>
      <c r="AW34" s="111"/>
      <c r="AX34" s="111"/>
      <c r="AY34" s="111"/>
      <c r="AZ34" s="111"/>
      <c r="BA34" s="111"/>
      <c r="BB34" s="136"/>
    </row>
  </sheetData>
  <mergeCells count="6">
    <mergeCell ref="AM1:AT1"/>
    <mergeCell ref="AU1:BB1"/>
    <mergeCell ref="G1:N1"/>
    <mergeCell ref="O1:V1"/>
    <mergeCell ref="W1:AD1"/>
    <mergeCell ref="AE1:A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Paper Products</vt:lpstr>
      <vt:lpstr>Trash Liners</vt:lpstr>
      <vt:lpstr>'Paper Products'!Print_Titles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Rhodes-Sorrelle</dc:creator>
  <cp:lastModifiedBy>Valerie Rhodes-Sorrelle</cp:lastModifiedBy>
  <cp:lastPrinted>2016-10-25T18:42:53Z</cp:lastPrinted>
  <dcterms:created xsi:type="dcterms:W3CDTF">2015-10-16T19:44:16Z</dcterms:created>
  <dcterms:modified xsi:type="dcterms:W3CDTF">2017-02-08T15:28:37Z</dcterms:modified>
</cp:coreProperties>
</file>